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0" windowWidth="20490" windowHeight="9255"/>
  </bookViews>
  <sheets>
    <sheet name="3 korrust" sheetId="18" r:id="rId1"/>
  </sheets>
  <calcPr calcId="145621"/>
</workbook>
</file>

<file path=xl/calcChain.xml><?xml version="1.0" encoding="utf-8"?>
<calcChain xmlns="http://schemas.openxmlformats.org/spreadsheetml/2006/main">
  <c r="K14" i="18" l="1"/>
  <c r="K4" i="18"/>
  <c r="E93" i="18" l="1"/>
  <c r="M4" i="18"/>
  <c r="N13" i="18"/>
  <c r="L5" i="18" l="1"/>
  <c r="L4" i="18"/>
  <c r="K6" i="18"/>
  <c r="K5" i="18"/>
  <c r="E46" i="18" l="1"/>
  <c r="D46" i="18"/>
  <c r="D93" i="18" l="1"/>
  <c r="N10" i="18" l="1"/>
  <c r="N9" i="18"/>
  <c r="N8" i="18"/>
  <c r="N7" i="18"/>
  <c r="E174" i="18"/>
  <c r="G174" i="18"/>
  <c r="F174" i="18"/>
  <c r="E138" i="18"/>
  <c r="F138" i="18"/>
  <c r="G138" i="18"/>
  <c r="F93" i="18"/>
  <c r="G93" i="18"/>
  <c r="D174" i="18" l="1"/>
  <c r="D138" i="18"/>
  <c r="L13" i="18"/>
  <c r="N14" i="18"/>
  <c r="M14" i="18"/>
  <c r="K13" i="18"/>
  <c r="K7" i="18"/>
  <c r="M10" i="18"/>
  <c r="L10" i="18"/>
  <c r="K10" i="18"/>
  <c r="G46" i="18"/>
  <c r="M9" i="18"/>
  <c r="L9" i="18"/>
  <c r="K9" i="18"/>
  <c r="M8" i="18"/>
  <c r="L8" i="18"/>
  <c r="K8" i="18"/>
  <c r="M7" i="18"/>
  <c r="L7" i="18"/>
  <c r="L6" i="18"/>
  <c r="N4" i="18"/>
  <c r="D175" i="18" l="1"/>
  <c r="N15" i="18"/>
  <c r="F46" i="18"/>
  <c r="F175" i="18" s="1"/>
  <c r="O9" i="18"/>
  <c r="L11" i="18"/>
  <c r="M13" i="18"/>
  <c r="M6" i="18"/>
  <c r="O8" i="18"/>
  <c r="N5" i="18"/>
  <c r="N11" i="18" s="1"/>
  <c r="N17" i="18" s="1"/>
  <c r="O10" i="18"/>
  <c r="M5" i="18"/>
  <c r="O7" i="18"/>
  <c r="K15" i="18"/>
  <c r="O4" i="18"/>
  <c r="K11" i="18"/>
  <c r="L14" i="18"/>
  <c r="L15" i="18" s="1"/>
  <c r="K17" i="18" l="1"/>
  <c r="O6" i="18"/>
  <c r="M11" i="18"/>
  <c r="G175" i="18"/>
  <c r="O13" i="18"/>
  <c r="M15" i="18"/>
  <c r="E175" i="18"/>
  <c r="O14" i="18"/>
  <c r="O5" i="18"/>
  <c r="L17" i="18"/>
  <c r="P11" i="18" l="1"/>
  <c r="M17" i="18"/>
  <c r="O17" i="18" s="1"/>
  <c r="P17" i="18" s="1"/>
  <c r="P4" i="18"/>
  <c r="P5" i="18"/>
  <c r="O11" i="18"/>
  <c r="T4" i="18" s="1"/>
  <c r="P6" i="18"/>
  <c r="P9" i="18"/>
  <c r="O15" i="18"/>
  <c r="P7" i="18"/>
  <c r="P10" i="18"/>
  <c r="P8" i="18"/>
  <c r="T5" i="18" l="1"/>
  <c r="Q10" i="18"/>
  <c r="R10" i="18" s="1"/>
  <c r="S10" i="18" s="1"/>
  <c r="T10" i="18"/>
  <c r="Q7" i="18"/>
  <c r="R7" i="18" s="1"/>
  <c r="S7" i="18" s="1"/>
  <c r="T6" i="18"/>
  <c r="T8" i="18"/>
  <c r="Q4" i="18"/>
  <c r="T7" i="18"/>
  <c r="Q9" i="18"/>
  <c r="R9" i="18" s="1"/>
  <c r="S9" i="18" s="1"/>
  <c r="Q5" i="18"/>
  <c r="Q6" i="18"/>
  <c r="Q8" i="18"/>
  <c r="R8" i="18" s="1"/>
  <c r="S8" i="18" s="1"/>
  <c r="T9" i="18"/>
  <c r="R5" i="18"/>
  <c r="S5" i="18" s="1"/>
  <c r="R6" i="18"/>
  <c r="S6" i="18" s="1"/>
  <c r="T11" i="18" l="1"/>
  <c r="Q11" i="18"/>
  <c r="R4" i="18"/>
  <c r="S4" i="18" s="1"/>
  <c r="S11" i="18" s="1"/>
  <c r="S12" i="18" s="1"/>
  <c r="R11" i="18" l="1"/>
</calcChain>
</file>

<file path=xl/comments1.xml><?xml version="1.0" encoding="utf-8"?>
<comments xmlns="http://schemas.openxmlformats.org/spreadsheetml/2006/main">
  <authors>
    <author>Ülle Tamm</author>
  </authors>
  <commentList>
    <comment ref="P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<sst xmlns="http://schemas.openxmlformats.org/spreadsheetml/2006/main" count="432" uniqueCount="182">
  <si>
    <t>HOONE KOKKU</t>
  </si>
  <si>
    <t>korruse üldpind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</si>
  <si>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</si>
  <si>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</si>
  <si>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</si>
  <si>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</si>
  <si>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</si>
  <si>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</si>
  <si>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</si>
  <si>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</si>
  <si>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</si>
  <si>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</si>
  <si>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</si>
  <si>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</si>
  <si>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1</t>
  </si>
  <si>
    <t>2</t>
  </si>
  <si>
    <t>3</t>
  </si>
  <si>
    <t>5</t>
  </si>
  <si>
    <t>6</t>
  </si>
  <si>
    <t>7</t>
  </si>
  <si>
    <t>8</t>
  </si>
  <si>
    <t>Kasutus</t>
  </si>
  <si>
    <t>Kokku</t>
  </si>
  <si>
    <t>Ühend. teede pind</t>
  </si>
  <si>
    <t>KOKKU ainukasutuses pind</t>
  </si>
  <si>
    <t>KOKKU üldpind</t>
  </si>
  <si>
    <t>Hoone üüritav pind KOKKU</t>
  </si>
  <si>
    <t>Nr.</t>
  </si>
  <si>
    <t>Tähis plaanil</t>
  </si>
  <si>
    <t>Ruumi nimi</t>
  </si>
  <si>
    <t>SULETUD NETOPIND</t>
  </si>
  <si>
    <t>Kasulik pind</t>
  </si>
  <si>
    <t>Tehn. ruum. pind</t>
  </si>
  <si>
    <t>0 korrus</t>
  </si>
  <si>
    <t>III korrus</t>
  </si>
  <si>
    <t>001</t>
  </si>
  <si>
    <t>002</t>
  </si>
  <si>
    <t>003</t>
  </si>
  <si>
    <t>004</t>
  </si>
  <si>
    <t>005</t>
  </si>
  <si>
    <t>006</t>
  </si>
  <si>
    <t>007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</si>
  <si>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</si>
  <si>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</si>
  <si>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</si>
  <si>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</si>
  <si>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</si>
  <si>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</si>
  <si>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</si>
  <si>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</si>
  <si>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</si>
  <si>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</si>
  <si>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</si>
  <si>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</si>
  <si>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</si>
  <si>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</si>
  <si>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</si>
  <si>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</si>
  <si>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</si>
  <si>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</si>
  <si>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</si>
  <si>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</si>
  <si>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</si>
  <si>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</si>
  <si>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</si>
  <si>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127</t>
  </si>
  <si>
    <t>201</t>
  </si>
  <si>
    <t>202</t>
  </si>
  <si>
    <t>203</t>
  </si>
  <si>
    <t>204</t>
  </si>
  <si>
    <t>205</t>
  </si>
  <si>
    <t>206</t>
  </si>
  <si>
    <t>207</t>
  </si>
  <si>
    <t>koridor</t>
  </si>
  <si>
    <t>wc</t>
  </si>
  <si>
    <t>trepikoda</t>
  </si>
  <si>
    <t>abiruum</t>
  </si>
  <si>
    <t>relvaruum</t>
  </si>
  <si>
    <t>1. KORRUS</t>
  </si>
  <si>
    <t>1. KORRUS KOKKU</t>
  </si>
  <si>
    <t>2. KORRUS</t>
  </si>
  <si>
    <t>2. KORRUS KOKKU</t>
  </si>
  <si>
    <t>3. KORRUS</t>
  </si>
  <si>
    <t>SMIT</t>
  </si>
  <si>
    <t>fuajee</t>
  </si>
  <si>
    <t>106</t>
  </si>
  <si>
    <t>kilbiruum</t>
  </si>
  <si>
    <t>soojasõlm</t>
  </si>
  <si>
    <t>120</t>
  </si>
  <si>
    <t>121</t>
  </si>
  <si>
    <t>PPA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</si>
  <si>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</si>
  <si>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</si>
  <si>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</si>
  <si>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</si>
  <si>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</si>
  <si>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</si>
  <si>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</si>
  <si>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</si>
  <si>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</si>
  <si>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</si>
  <si>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</si>
  <si>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</si>
  <si>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</si>
  <si>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</si>
  <si>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</si>
  <si>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</si>
  <si>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tambur</t>
  </si>
  <si>
    <t>ladu</t>
  </si>
  <si>
    <t>208</t>
  </si>
  <si>
    <t>008</t>
  </si>
  <si>
    <t>SKA</t>
  </si>
  <si>
    <t>kabinet</t>
  </si>
  <si>
    <t>RUUMIDE EKSPLIKATSIOON: Riia 179a, Tartu</t>
  </si>
  <si>
    <t>läbiotsimise ruum</t>
  </si>
  <si>
    <t>korrapidaja</t>
  </si>
  <si>
    <t>kamber</t>
  </si>
  <si>
    <t>uurimisruum</t>
  </si>
  <si>
    <t>isolaator</t>
  </si>
  <si>
    <t>karts</t>
  </si>
  <si>
    <t>duširuum</t>
  </si>
  <si>
    <t>el.kilbiruum</t>
  </si>
  <si>
    <t>sidevõrk</t>
  </si>
  <si>
    <t>toimingud</t>
  </si>
  <si>
    <t>nõupidamised</t>
  </si>
  <si>
    <t>kohtumise ruum</t>
  </si>
  <si>
    <t>vastandamise ruum</t>
  </si>
  <si>
    <t>med.ruum</t>
  </si>
  <si>
    <t>209</t>
  </si>
  <si>
    <t>printeriruum</t>
  </si>
  <si>
    <t>asitõendite hoiuruum</t>
  </si>
  <si>
    <t>nõude pesu</t>
  </si>
  <si>
    <t>koristaja</t>
  </si>
  <si>
    <t>009</t>
  </si>
  <si>
    <t>dušširuum</t>
  </si>
  <si>
    <t>010</t>
  </si>
  <si>
    <t>desinf.ruum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</si>
  <si>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</si>
  <si>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</si>
  <si>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</si>
  <si>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</si>
  <si>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</si>
  <si>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</si>
  <si>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</si>
  <si>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</si>
  <si>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</si>
  <si>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</si>
  <si>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</si>
  <si>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</si>
  <si>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</si>
  <si>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</si>
  <si>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</si>
  <si>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</si>
  <si>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naiste riietusruum</t>
  </si>
  <si>
    <t>027</t>
  </si>
  <si>
    <t>028</t>
  </si>
  <si>
    <t>029</t>
  </si>
  <si>
    <t>030</t>
  </si>
  <si>
    <t>arhiiv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</si>
  <si>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</si>
  <si>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</si>
  <si>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</si>
  <si>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</si>
  <si>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</si>
  <si>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</si>
  <si>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</si>
  <si>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</si>
  <si>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</si>
  <si>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m.riietusruum</t>
  </si>
  <si>
    <t>majandusruum</t>
  </si>
  <si>
    <t>leiliruum</t>
  </si>
  <si>
    <t>eesruum</t>
  </si>
  <si>
    <t>teh.vahendid</t>
  </si>
  <si>
    <t>konvoiruum</t>
  </si>
  <si>
    <t>liftišaht</t>
  </si>
  <si>
    <t>ohvriabi keskus</t>
  </si>
  <si>
    <t>protseduurid</t>
  </si>
  <si>
    <t>arst</t>
  </si>
  <si>
    <t>sideruum</t>
  </si>
  <si>
    <t>0 KORRUS</t>
  </si>
  <si>
    <t>0 KORRUS KOKKU</t>
  </si>
  <si>
    <t>3. KORRUS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</si>
</sst>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sz val="11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19" xfId="0" applyFont="1" applyFill="1" applyBorder="1"/>
    <xf numFmtId="0" fontId="2" fillId="0" borderId="15" xfId="0" applyFont="1" applyFill="1" applyBorder="1"/>
    <xf numFmtId="0" fontId="3" fillId="0" borderId="5" xfId="0" applyFont="1" applyBorder="1"/>
    <xf numFmtId="164" fontId="0" fillId="0" borderId="0" xfId="0" applyNumberFormat="1"/>
    <xf numFmtId="164" fontId="1" fillId="0" borderId="0" xfId="0" applyNumberFormat="1" applyFont="1" applyBorder="1" applyAlignment="1">
      <alignment horizontal="left"/>
    </xf>
    <xf numFmtId="164" fontId="0" fillId="0" borderId="7" xfId="0" applyNumberFormat="1" applyBorder="1"/>
    <xf numFmtId="164" fontId="3" fillId="0" borderId="5" xfId="0" applyNumberFormat="1" applyFont="1" applyBorder="1" applyAlignment="1">
      <alignment horizontal="right"/>
    </xf>
    <xf numFmtId="0" fontId="7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64" fontId="3" fillId="0" borderId="14" xfId="0" applyNumberFormat="1" applyFont="1" applyFill="1" applyBorder="1"/>
    <xf numFmtId="164" fontId="1" fillId="0" borderId="4" xfId="0" applyNumberFormat="1" applyFont="1" applyFill="1" applyBorder="1" applyAlignment="1">
      <alignment horizontal="right"/>
    </xf>
    <xf numFmtId="164" fontId="3" fillId="0" borderId="15" xfId="0" applyNumberFormat="1" applyFont="1" applyFill="1" applyBorder="1"/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0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42" xfId="0" applyBorder="1"/>
    <xf numFmtId="49" fontId="2" fillId="0" borderId="4" xfId="0" applyNumberFormat="1" applyFont="1" applyBorder="1"/>
    <xf numFmtId="0" fontId="1" fillId="0" borderId="42" xfId="0" applyFont="1" applyBorder="1"/>
    <xf numFmtId="164" fontId="1" fillId="0" borderId="3" xfId="0" applyNumberFormat="1" applyFont="1" applyFill="1" applyBorder="1" applyAlignment="1">
      <alignment horizontal="right"/>
    </xf>
    <xf numFmtId="9" fontId="3" fillId="0" borderId="27" xfId="1" applyFont="1" applyBorder="1"/>
    <xf numFmtId="0" fontId="0" fillId="0" borderId="31" xfId="0" applyBorder="1"/>
    <xf numFmtId="164" fontId="0" fillId="0" borderId="7" xfId="0" applyNumberFormat="1" applyFill="1" applyBorder="1"/>
    <xf numFmtId="164" fontId="3" fillId="0" borderId="20" xfId="0" applyNumberFormat="1" applyFont="1" applyBorder="1"/>
    <xf numFmtId="0" fontId="0" fillId="0" borderId="26" xfId="0" applyBorder="1"/>
    <xf numFmtId="164" fontId="0" fillId="0" borderId="34" xfId="0" applyNumberFormat="1" applyBorder="1"/>
    <xf numFmtId="164" fontId="0" fillId="0" borderId="34" xfId="0" applyNumberFormat="1" applyFill="1" applyBorder="1"/>
    <xf numFmtId="164" fontId="3" fillId="0" borderId="47" xfId="0" applyNumberFormat="1" applyFont="1" applyBorder="1"/>
    <xf numFmtId="0" fontId="3" fillId="0" borderId="10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4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3" xfId="0" applyNumberFormat="1" applyFill="1" applyBorder="1"/>
    <xf numFmtId="164" fontId="3" fillId="0" borderId="26" xfId="0" applyNumberFormat="1" applyFont="1" applyBorder="1"/>
    <xf numFmtId="164" fontId="0" fillId="0" borderId="4" xfId="0" applyNumberFormat="1" applyFill="1" applyBorder="1"/>
    <xf numFmtId="164" fontId="3" fillId="0" borderId="9" xfId="0" applyNumberFormat="1" applyFont="1" applyBorder="1"/>
    <xf numFmtId="164" fontId="0" fillId="0" borderId="1" xfId="0" applyNumberFormat="1" applyFill="1" applyBorder="1"/>
    <xf numFmtId="165" fontId="0" fillId="0" borderId="42" xfId="1" applyNumberFormat="1" applyFont="1" applyFill="1" applyBorder="1"/>
    <xf numFmtId="164" fontId="3" fillId="0" borderId="2" xfId="0" applyNumberFormat="1" applyFont="1" applyBorder="1"/>
    <xf numFmtId="0" fontId="1" fillId="0" borderId="26" xfId="0" applyFont="1" applyBorder="1"/>
    <xf numFmtId="0" fontId="1" fillId="0" borderId="9" xfId="0" applyFont="1" applyBorder="1"/>
    <xf numFmtId="0" fontId="1" fillId="0" borderId="49" xfId="0" applyFont="1" applyBorder="1"/>
    <xf numFmtId="0" fontId="1" fillId="0" borderId="35" xfId="0" applyFon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164" fontId="3" fillId="0" borderId="43" xfId="0" applyNumberFormat="1" applyFont="1" applyBorder="1"/>
    <xf numFmtId="164" fontId="1" fillId="0" borderId="13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3" fillId="0" borderId="10" xfId="0" applyNumberFormat="1" applyFont="1" applyBorder="1"/>
    <xf numFmtId="164" fontId="3" fillId="0" borderId="34" xfId="0" applyNumberFormat="1" applyFont="1" applyBorder="1" applyAlignment="1"/>
    <xf numFmtId="164" fontId="3" fillId="0" borderId="49" xfId="0" applyNumberFormat="1" applyFont="1" applyBorder="1"/>
    <xf numFmtId="0" fontId="3" fillId="0" borderId="47" xfId="0" applyFont="1" applyBorder="1" applyAlignment="1">
      <alignment wrapText="1"/>
    </xf>
    <xf numFmtId="164" fontId="3" fillId="0" borderId="21" xfId="0" applyNumberFormat="1" applyFont="1" applyFill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0" fontId="3" fillId="0" borderId="33" xfId="0" applyFont="1" applyBorder="1" applyAlignment="1">
      <alignment wrapText="1"/>
    </xf>
    <xf numFmtId="0" fontId="1" fillId="0" borderId="26" xfId="0" applyFont="1" applyBorder="1" applyAlignment="1">
      <alignment wrapText="1"/>
    </xf>
    <xf numFmtId="49" fontId="2" fillId="2" borderId="29" xfId="0" applyNumberFormat="1" applyFont="1" applyFill="1" applyBorder="1"/>
    <xf numFmtId="49" fontId="2" fillId="2" borderId="23" xfId="0" applyNumberFormat="1" applyFont="1" applyFill="1" applyBorder="1"/>
    <xf numFmtId="164" fontId="2" fillId="2" borderId="23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0" fontId="0" fillId="2" borderId="24" xfId="0" applyFill="1" applyBorder="1"/>
    <xf numFmtId="49" fontId="3" fillId="0" borderId="44" xfId="0" applyNumberFormat="1" applyFont="1" applyBorder="1" applyAlignment="1">
      <alignment horizontal="center"/>
    </xf>
    <xf numFmtId="49" fontId="3" fillId="0" borderId="46" xfId="0" applyNumberFormat="1" applyFont="1" applyBorder="1"/>
    <xf numFmtId="49" fontId="3" fillId="0" borderId="35" xfId="0" applyNumberFormat="1" applyFont="1" applyBorder="1"/>
    <xf numFmtId="164" fontId="3" fillId="0" borderId="35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0" fontId="3" fillId="0" borderId="36" xfId="0" applyFont="1" applyBorder="1"/>
    <xf numFmtId="0" fontId="2" fillId="2" borderId="52" xfId="0" applyFont="1" applyFill="1" applyBorder="1" applyAlignment="1">
      <alignment horizontal="center"/>
    </xf>
    <xf numFmtId="49" fontId="2" fillId="2" borderId="53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164" fontId="2" fillId="2" borderId="5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42" xfId="0" applyFont="1" applyFill="1" applyBorder="1"/>
    <xf numFmtId="49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3" xfId="0" applyNumberFormat="1" applyFont="1" applyFill="1" applyBorder="1" applyAlignment="1">
      <alignment horizontal="left"/>
    </xf>
    <xf numFmtId="4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11" xfId="0" applyFill="1" applyBorder="1"/>
    <xf numFmtId="49" fontId="2" fillId="0" borderId="1" xfId="0" applyNumberFormat="1" applyFont="1" applyBorder="1" applyAlignment="1">
      <alignment horizontal="center"/>
    </xf>
    <xf numFmtId="49" fontId="2" fillId="0" borderId="5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1" fillId="0" borderId="0" xfId="0" applyNumberFormat="1" applyFont="1" applyBorder="1"/>
    <xf numFmtId="2" fontId="2" fillId="0" borderId="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1" xfId="0" applyFont="1" applyFill="1" applyBorder="1"/>
    <xf numFmtId="49" fontId="2" fillId="0" borderId="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left"/>
    </xf>
    <xf numFmtId="49" fontId="3" fillId="0" borderId="45" xfId="0" applyNumberFormat="1" applyFont="1" applyBorder="1" applyAlignment="1">
      <alignment horizontal="left"/>
    </xf>
    <xf numFmtId="0" fontId="3" fillId="0" borderId="48" xfId="0" applyFont="1" applyBorder="1"/>
    <xf numFmtId="0" fontId="3" fillId="0" borderId="44" xfId="0" applyFont="1" applyBorder="1" applyAlignment="1">
      <alignment horizontal="center"/>
    </xf>
    <xf numFmtId="0" fontId="3" fillId="0" borderId="35" xfId="0" applyFont="1" applyBorder="1"/>
    <xf numFmtId="164" fontId="3" fillId="0" borderId="48" xfId="0" applyNumberFormat="1" applyFont="1" applyBorder="1" applyAlignment="1">
      <alignment horizontal="center"/>
    </xf>
    <xf numFmtId="0" fontId="3" fillId="2" borderId="3" xfId="0" applyFont="1" applyFill="1" applyBorder="1"/>
    <xf numFmtId="49" fontId="3" fillId="2" borderId="6" xfId="0" applyNumberFormat="1" applyFont="1" applyFill="1" applyBorder="1"/>
    <xf numFmtId="0" fontId="3" fillId="2" borderId="6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2" fillId="2" borderId="5" xfId="0" applyFont="1" applyFill="1" applyBorder="1"/>
    <xf numFmtId="164" fontId="0" fillId="2" borderId="10" xfId="0" applyNumberFormat="1" applyFill="1" applyBorder="1"/>
    <xf numFmtId="164" fontId="0" fillId="2" borderId="2" xfId="0" applyNumberFormat="1" applyFill="1" applyBorder="1"/>
    <xf numFmtId="164" fontId="0" fillId="2" borderId="6" xfId="0" applyNumberFormat="1" applyFill="1" applyBorder="1"/>
    <xf numFmtId="164" fontId="3" fillId="2" borderId="43" xfId="0" applyNumberFormat="1" applyFont="1" applyFill="1" applyBorder="1"/>
    <xf numFmtId="164" fontId="3" fillId="2" borderId="10" xfId="0" applyNumberFormat="1" applyFont="1" applyFill="1" applyBorder="1"/>
    <xf numFmtId="164" fontId="3" fillId="2" borderId="2" xfId="0" applyNumberFormat="1" applyFont="1" applyFill="1" applyBorder="1"/>
    <xf numFmtId="164" fontId="3" fillId="2" borderId="18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164" fontId="3" fillId="2" borderId="11" xfId="0" applyNumberFormat="1" applyFont="1" applyFill="1" applyBorder="1"/>
    <xf numFmtId="0" fontId="3" fillId="0" borderId="22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textRotation="90"/>
    </xf>
    <xf numFmtId="49" fontId="8" fillId="0" borderId="8" xfId="0" applyNumberFormat="1" applyFont="1" applyBorder="1" applyAlignment="1">
      <alignment horizontal="center" vertical="center" textRotation="90"/>
    </xf>
    <xf numFmtId="49" fontId="8" fillId="0" borderId="12" xfId="0" applyNumberFormat="1" applyFont="1" applyBorder="1" applyAlignment="1">
      <alignment horizontal="center" vertical="center" textRotation="90"/>
    </xf>
    <xf numFmtId="49" fontId="8" fillId="0" borderId="16" xfId="0" applyNumberFormat="1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0"/>
  <sheetViews>
    <sheetView tabSelected="1" workbookViewId="0">
      <selection activeCell="K166" sqref="K166"/>
    </sheetView>
  </sheetViews>
  <sheetFormatPr defaultRowHeight="12.75" x14ac:dyDescent="0.2"/>
  <cols>
    <col min="1" max="2" width="4.85546875" style="52" customWidth="1"/>
    <col min="3" max="3" width="22.42578125" style="1" customWidth="1"/>
    <col min="4" max="4" width="8.7109375" style="52" customWidth="1"/>
    <col min="5" max="5" width="9.42578125" style="52" customWidth="1"/>
    <col min="6" max="6" width="9" style="52" customWidth="1"/>
    <col min="7" max="7" width="8.7109375" style="52" customWidth="1"/>
    <col min="8" max="8" width="17.5703125" style="1" customWidth="1"/>
    <col min="9" max="9" width="9.140625" style="1"/>
    <col min="10" max="10" width="28.140625" style="1" customWidth="1"/>
    <col min="11" max="14" width="8.42578125" style="1" customWidth="1"/>
    <col min="15" max="20" width="13.5703125" style="1" customWidth="1"/>
    <col min="21" max="248" width="9.140625" style="1"/>
    <col min="249" max="250" width="4.85546875" style="1" customWidth="1"/>
    <col min="251" max="251" width="22.42578125" style="1" customWidth="1"/>
    <col min="252" max="252" width="30.140625" style="1" customWidth="1"/>
    <col min="253" max="253" width="8.7109375" style="1" customWidth="1"/>
    <col min="254" max="254" width="9.42578125" style="1" customWidth="1"/>
    <col min="255" max="255" width="9" style="1" customWidth="1"/>
    <col min="256" max="256" width="8.7109375" style="1" customWidth="1"/>
    <col min="257" max="257" width="17.5703125" style="1" customWidth="1"/>
    <col min="258" max="258" width="9.140625" style="1"/>
    <col min="259" max="259" width="28.140625" style="1" customWidth="1"/>
    <col min="260" max="270" width="8.42578125" style="1" customWidth="1"/>
    <col min="271" max="276" width="13.5703125" style="1" customWidth="1"/>
    <col min="277" max="504" width="9.140625" style="1"/>
    <col min="505" max="506" width="4.85546875" style="1" customWidth="1"/>
    <col min="507" max="507" width="22.42578125" style="1" customWidth="1"/>
    <col min="508" max="508" width="30.140625" style="1" customWidth="1"/>
    <col min="509" max="509" width="8.7109375" style="1" customWidth="1"/>
    <col min="510" max="510" width="9.42578125" style="1" customWidth="1"/>
    <col min="511" max="511" width="9" style="1" customWidth="1"/>
    <col min="512" max="512" width="8.7109375" style="1" customWidth="1"/>
    <col min="513" max="513" width="17.5703125" style="1" customWidth="1"/>
    <col min="514" max="514" width="9.140625" style="1"/>
    <col min="515" max="515" width="28.140625" style="1" customWidth="1"/>
    <col min="516" max="526" width="8.42578125" style="1" customWidth="1"/>
    <col min="527" max="532" width="13.5703125" style="1" customWidth="1"/>
    <col min="533" max="760" width="9.140625" style="1"/>
    <col min="761" max="762" width="4.85546875" style="1" customWidth="1"/>
    <col min="763" max="763" width="22.42578125" style="1" customWidth="1"/>
    <col min="764" max="764" width="30.140625" style="1" customWidth="1"/>
    <col min="765" max="765" width="8.7109375" style="1" customWidth="1"/>
    <col min="766" max="766" width="9.42578125" style="1" customWidth="1"/>
    <col min="767" max="767" width="9" style="1" customWidth="1"/>
    <col min="768" max="768" width="8.7109375" style="1" customWidth="1"/>
    <col min="769" max="769" width="17.5703125" style="1" customWidth="1"/>
    <col min="770" max="770" width="9.140625" style="1"/>
    <col min="771" max="771" width="28.140625" style="1" customWidth="1"/>
    <col min="772" max="782" width="8.42578125" style="1" customWidth="1"/>
    <col min="783" max="788" width="13.5703125" style="1" customWidth="1"/>
    <col min="789" max="1016" width="9.140625" style="1"/>
    <col min="1017" max="1018" width="4.85546875" style="1" customWidth="1"/>
    <col min="1019" max="1019" width="22.42578125" style="1" customWidth="1"/>
    <col min="1020" max="1020" width="30.140625" style="1" customWidth="1"/>
    <col min="1021" max="1021" width="8.7109375" style="1" customWidth="1"/>
    <col min="1022" max="1022" width="9.42578125" style="1" customWidth="1"/>
    <col min="1023" max="1023" width="9" style="1" customWidth="1"/>
    <col min="1024" max="1024" width="8.7109375" style="1" customWidth="1"/>
    <col min="1025" max="1025" width="17.5703125" style="1" customWidth="1"/>
    <col min="1026" max="1026" width="9.140625" style="1"/>
    <col min="1027" max="1027" width="28.140625" style="1" customWidth="1"/>
    <col min="1028" max="1038" width="8.42578125" style="1" customWidth="1"/>
    <col min="1039" max="1044" width="13.5703125" style="1" customWidth="1"/>
    <col min="1045" max="1272" width="9.140625" style="1"/>
    <col min="1273" max="1274" width="4.85546875" style="1" customWidth="1"/>
    <col min="1275" max="1275" width="22.42578125" style="1" customWidth="1"/>
    <col min="1276" max="1276" width="30.140625" style="1" customWidth="1"/>
    <col min="1277" max="1277" width="8.7109375" style="1" customWidth="1"/>
    <col min="1278" max="1278" width="9.42578125" style="1" customWidth="1"/>
    <col min="1279" max="1279" width="9" style="1" customWidth="1"/>
    <col min="1280" max="1280" width="8.7109375" style="1" customWidth="1"/>
    <col min="1281" max="1281" width="17.5703125" style="1" customWidth="1"/>
    <col min="1282" max="1282" width="9.140625" style="1"/>
    <col min="1283" max="1283" width="28.140625" style="1" customWidth="1"/>
    <col min="1284" max="1294" width="8.42578125" style="1" customWidth="1"/>
    <col min="1295" max="1300" width="13.5703125" style="1" customWidth="1"/>
    <col min="1301" max="1528" width="9.140625" style="1"/>
    <col min="1529" max="1530" width="4.85546875" style="1" customWidth="1"/>
    <col min="1531" max="1531" width="22.42578125" style="1" customWidth="1"/>
    <col min="1532" max="1532" width="30.140625" style="1" customWidth="1"/>
    <col min="1533" max="1533" width="8.7109375" style="1" customWidth="1"/>
    <col min="1534" max="1534" width="9.42578125" style="1" customWidth="1"/>
    <col min="1535" max="1535" width="9" style="1" customWidth="1"/>
    <col min="1536" max="1536" width="8.7109375" style="1" customWidth="1"/>
    <col min="1537" max="1537" width="17.5703125" style="1" customWidth="1"/>
    <col min="1538" max="1538" width="9.140625" style="1"/>
    <col min="1539" max="1539" width="28.140625" style="1" customWidth="1"/>
    <col min="1540" max="1550" width="8.42578125" style="1" customWidth="1"/>
    <col min="1551" max="1556" width="13.5703125" style="1" customWidth="1"/>
    <col min="1557" max="1784" width="9.140625" style="1"/>
    <col min="1785" max="1786" width="4.85546875" style="1" customWidth="1"/>
    <col min="1787" max="1787" width="22.42578125" style="1" customWidth="1"/>
    <col min="1788" max="1788" width="30.140625" style="1" customWidth="1"/>
    <col min="1789" max="1789" width="8.7109375" style="1" customWidth="1"/>
    <col min="1790" max="1790" width="9.42578125" style="1" customWidth="1"/>
    <col min="1791" max="1791" width="9" style="1" customWidth="1"/>
    <col min="1792" max="1792" width="8.7109375" style="1" customWidth="1"/>
    <col min="1793" max="1793" width="17.5703125" style="1" customWidth="1"/>
    <col min="1794" max="1794" width="9.140625" style="1"/>
    <col min="1795" max="1795" width="28.140625" style="1" customWidth="1"/>
    <col min="1796" max="1806" width="8.42578125" style="1" customWidth="1"/>
    <col min="1807" max="1812" width="13.5703125" style="1" customWidth="1"/>
    <col min="1813" max="2040" width="9.140625" style="1"/>
    <col min="2041" max="2042" width="4.85546875" style="1" customWidth="1"/>
    <col min="2043" max="2043" width="22.42578125" style="1" customWidth="1"/>
    <col min="2044" max="2044" width="30.140625" style="1" customWidth="1"/>
    <col min="2045" max="2045" width="8.7109375" style="1" customWidth="1"/>
    <col min="2046" max="2046" width="9.42578125" style="1" customWidth="1"/>
    <col min="2047" max="2047" width="9" style="1" customWidth="1"/>
    <col min="2048" max="2048" width="8.7109375" style="1" customWidth="1"/>
    <col min="2049" max="2049" width="17.5703125" style="1" customWidth="1"/>
    <col min="2050" max="2050" width="9.140625" style="1"/>
    <col min="2051" max="2051" width="28.140625" style="1" customWidth="1"/>
    <col min="2052" max="2062" width="8.42578125" style="1" customWidth="1"/>
    <col min="2063" max="2068" width="13.5703125" style="1" customWidth="1"/>
    <col min="2069" max="2296" width="9.140625" style="1"/>
    <col min="2297" max="2298" width="4.85546875" style="1" customWidth="1"/>
    <col min="2299" max="2299" width="22.42578125" style="1" customWidth="1"/>
    <col min="2300" max="2300" width="30.140625" style="1" customWidth="1"/>
    <col min="2301" max="2301" width="8.7109375" style="1" customWidth="1"/>
    <col min="2302" max="2302" width="9.42578125" style="1" customWidth="1"/>
    <col min="2303" max="2303" width="9" style="1" customWidth="1"/>
    <col min="2304" max="2304" width="8.7109375" style="1" customWidth="1"/>
    <col min="2305" max="2305" width="17.5703125" style="1" customWidth="1"/>
    <col min="2306" max="2306" width="9.140625" style="1"/>
    <col min="2307" max="2307" width="28.140625" style="1" customWidth="1"/>
    <col min="2308" max="2318" width="8.42578125" style="1" customWidth="1"/>
    <col min="2319" max="2324" width="13.5703125" style="1" customWidth="1"/>
    <col min="2325" max="2552" width="9.140625" style="1"/>
    <col min="2553" max="2554" width="4.85546875" style="1" customWidth="1"/>
    <col min="2555" max="2555" width="22.42578125" style="1" customWidth="1"/>
    <col min="2556" max="2556" width="30.140625" style="1" customWidth="1"/>
    <col min="2557" max="2557" width="8.7109375" style="1" customWidth="1"/>
    <col min="2558" max="2558" width="9.42578125" style="1" customWidth="1"/>
    <col min="2559" max="2559" width="9" style="1" customWidth="1"/>
    <col min="2560" max="2560" width="8.7109375" style="1" customWidth="1"/>
    <col min="2561" max="2561" width="17.5703125" style="1" customWidth="1"/>
    <col min="2562" max="2562" width="9.140625" style="1"/>
    <col min="2563" max="2563" width="28.140625" style="1" customWidth="1"/>
    <col min="2564" max="2574" width="8.42578125" style="1" customWidth="1"/>
    <col min="2575" max="2580" width="13.5703125" style="1" customWidth="1"/>
    <col min="2581" max="2808" width="9.140625" style="1"/>
    <col min="2809" max="2810" width="4.85546875" style="1" customWidth="1"/>
    <col min="2811" max="2811" width="22.42578125" style="1" customWidth="1"/>
    <col min="2812" max="2812" width="30.140625" style="1" customWidth="1"/>
    <col min="2813" max="2813" width="8.7109375" style="1" customWidth="1"/>
    <col min="2814" max="2814" width="9.42578125" style="1" customWidth="1"/>
    <col min="2815" max="2815" width="9" style="1" customWidth="1"/>
    <col min="2816" max="2816" width="8.7109375" style="1" customWidth="1"/>
    <col min="2817" max="2817" width="17.5703125" style="1" customWidth="1"/>
    <col min="2818" max="2818" width="9.140625" style="1"/>
    <col min="2819" max="2819" width="28.140625" style="1" customWidth="1"/>
    <col min="2820" max="2830" width="8.42578125" style="1" customWidth="1"/>
    <col min="2831" max="2836" width="13.5703125" style="1" customWidth="1"/>
    <col min="2837" max="3064" width="9.140625" style="1"/>
    <col min="3065" max="3066" width="4.85546875" style="1" customWidth="1"/>
    <col min="3067" max="3067" width="22.42578125" style="1" customWidth="1"/>
    <col min="3068" max="3068" width="30.140625" style="1" customWidth="1"/>
    <col min="3069" max="3069" width="8.7109375" style="1" customWidth="1"/>
    <col min="3070" max="3070" width="9.42578125" style="1" customWidth="1"/>
    <col min="3071" max="3071" width="9" style="1" customWidth="1"/>
    <col min="3072" max="3072" width="8.7109375" style="1" customWidth="1"/>
    <col min="3073" max="3073" width="17.5703125" style="1" customWidth="1"/>
    <col min="3074" max="3074" width="9.140625" style="1"/>
    <col min="3075" max="3075" width="28.140625" style="1" customWidth="1"/>
    <col min="3076" max="3086" width="8.42578125" style="1" customWidth="1"/>
    <col min="3087" max="3092" width="13.5703125" style="1" customWidth="1"/>
    <col min="3093" max="3320" width="9.140625" style="1"/>
    <col min="3321" max="3322" width="4.85546875" style="1" customWidth="1"/>
    <col min="3323" max="3323" width="22.42578125" style="1" customWidth="1"/>
    <col min="3324" max="3324" width="30.140625" style="1" customWidth="1"/>
    <col min="3325" max="3325" width="8.7109375" style="1" customWidth="1"/>
    <col min="3326" max="3326" width="9.42578125" style="1" customWidth="1"/>
    <col min="3327" max="3327" width="9" style="1" customWidth="1"/>
    <col min="3328" max="3328" width="8.7109375" style="1" customWidth="1"/>
    <col min="3329" max="3329" width="17.5703125" style="1" customWidth="1"/>
    <col min="3330" max="3330" width="9.140625" style="1"/>
    <col min="3331" max="3331" width="28.140625" style="1" customWidth="1"/>
    <col min="3332" max="3342" width="8.42578125" style="1" customWidth="1"/>
    <col min="3343" max="3348" width="13.5703125" style="1" customWidth="1"/>
    <col min="3349" max="3576" width="9.140625" style="1"/>
    <col min="3577" max="3578" width="4.85546875" style="1" customWidth="1"/>
    <col min="3579" max="3579" width="22.42578125" style="1" customWidth="1"/>
    <col min="3580" max="3580" width="30.140625" style="1" customWidth="1"/>
    <col min="3581" max="3581" width="8.7109375" style="1" customWidth="1"/>
    <col min="3582" max="3582" width="9.42578125" style="1" customWidth="1"/>
    <col min="3583" max="3583" width="9" style="1" customWidth="1"/>
    <col min="3584" max="3584" width="8.7109375" style="1" customWidth="1"/>
    <col min="3585" max="3585" width="17.5703125" style="1" customWidth="1"/>
    <col min="3586" max="3586" width="9.140625" style="1"/>
    <col min="3587" max="3587" width="28.140625" style="1" customWidth="1"/>
    <col min="3588" max="3598" width="8.42578125" style="1" customWidth="1"/>
    <col min="3599" max="3604" width="13.5703125" style="1" customWidth="1"/>
    <col min="3605" max="3832" width="9.140625" style="1"/>
    <col min="3833" max="3834" width="4.85546875" style="1" customWidth="1"/>
    <col min="3835" max="3835" width="22.42578125" style="1" customWidth="1"/>
    <col min="3836" max="3836" width="30.140625" style="1" customWidth="1"/>
    <col min="3837" max="3837" width="8.7109375" style="1" customWidth="1"/>
    <col min="3838" max="3838" width="9.42578125" style="1" customWidth="1"/>
    <col min="3839" max="3839" width="9" style="1" customWidth="1"/>
    <col min="3840" max="3840" width="8.7109375" style="1" customWidth="1"/>
    <col min="3841" max="3841" width="17.5703125" style="1" customWidth="1"/>
    <col min="3842" max="3842" width="9.140625" style="1"/>
    <col min="3843" max="3843" width="28.140625" style="1" customWidth="1"/>
    <col min="3844" max="3854" width="8.42578125" style="1" customWidth="1"/>
    <col min="3855" max="3860" width="13.5703125" style="1" customWidth="1"/>
    <col min="3861" max="4088" width="9.140625" style="1"/>
    <col min="4089" max="4090" width="4.85546875" style="1" customWidth="1"/>
    <col min="4091" max="4091" width="22.42578125" style="1" customWidth="1"/>
    <col min="4092" max="4092" width="30.140625" style="1" customWidth="1"/>
    <col min="4093" max="4093" width="8.7109375" style="1" customWidth="1"/>
    <col min="4094" max="4094" width="9.42578125" style="1" customWidth="1"/>
    <col min="4095" max="4095" width="9" style="1" customWidth="1"/>
    <col min="4096" max="4096" width="8.7109375" style="1" customWidth="1"/>
    <col min="4097" max="4097" width="17.5703125" style="1" customWidth="1"/>
    <col min="4098" max="4098" width="9.140625" style="1"/>
    <col min="4099" max="4099" width="28.140625" style="1" customWidth="1"/>
    <col min="4100" max="4110" width="8.42578125" style="1" customWidth="1"/>
    <col min="4111" max="4116" width="13.5703125" style="1" customWidth="1"/>
    <col min="4117" max="4344" width="9.140625" style="1"/>
    <col min="4345" max="4346" width="4.85546875" style="1" customWidth="1"/>
    <col min="4347" max="4347" width="22.42578125" style="1" customWidth="1"/>
    <col min="4348" max="4348" width="30.140625" style="1" customWidth="1"/>
    <col min="4349" max="4349" width="8.7109375" style="1" customWidth="1"/>
    <col min="4350" max="4350" width="9.42578125" style="1" customWidth="1"/>
    <col min="4351" max="4351" width="9" style="1" customWidth="1"/>
    <col min="4352" max="4352" width="8.7109375" style="1" customWidth="1"/>
    <col min="4353" max="4353" width="17.5703125" style="1" customWidth="1"/>
    <col min="4354" max="4354" width="9.140625" style="1"/>
    <col min="4355" max="4355" width="28.140625" style="1" customWidth="1"/>
    <col min="4356" max="4366" width="8.42578125" style="1" customWidth="1"/>
    <col min="4367" max="4372" width="13.5703125" style="1" customWidth="1"/>
    <col min="4373" max="4600" width="9.140625" style="1"/>
    <col min="4601" max="4602" width="4.85546875" style="1" customWidth="1"/>
    <col min="4603" max="4603" width="22.42578125" style="1" customWidth="1"/>
    <col min="4604" max="4604" width="30.140625" style="1" customWidth="1"/>
    <col min="4605" max="4605" width="8.7109375" style="1" customWidth="1"/>
    <col min="4606" max="4606" width="9.42578125" style="1" customWidth="1"/>
    <col min="4607" max="4607" width="9" style="1" customWidth="1"/>
    <col min="4608" max="4608" width="8.7109375" style="1" customWidth="1"/>
    <col min="4609" max="4609" width="17.5703125" style="1" customWidth="1"/>
    <col min="4610" max="4610" width="9.140625" style="1"/>
    <col min="4611" max="4611" width="28.140625" style="1" customWidth="1"/>
    <col min="4612" max="4622" width="8.42578125" style="1" customWidth="1"/>
    <col min="4623" max="4628" width="13.5703125" style="1" customWidth="1"/>
    <col min="4629" max="4856" width="9.140625" style="1"/>
    <col min="4857" max="4858" width="4.85546875" style="1" customWidth="1"/>
    <col min="4859" max="4859" width="22.42578125" style="1" customWidth="1"/>
    <col min="4860" max="4860" width="30.140625" style="1" customWidth="1"/>
    <col min="4861" max="4861" width="8.7109375" style="1" customWidth="1"/>
    <col min="4862" max="4862" width="9.42578125" style="1" customWidth="1"/>
    <col min="4863" max="4863" width="9" style="1" customWidth="1"/>
    <col min="4864" max="4864" width="8.7109375" style="1" customWidth="1"/>
    <col min="4865" max="4865" width="17.5703125" style="1" customWidth="1"/>
    <col min="4866" max="4866" width="9.140625" style="1"/>
    <col min="4867" max="4867" width="28.140625" style="1" customWidth="1"/>
    <col min="4868" max="4878" width="8.42578125" style="1" customWidth="1"/>
    <col min="4879" max="4884" width="13.5703125" style="1" customWidth="1"/>
    <col min="4885" max="5112" width="9.140625" style="1"/>
    <col min="5113" max="5114" width="4.85546875" style="1" customWidth="1"/>
    <col min="5115" max="5115" width="22.42578125" style="1" customWidth="1"/>
    <col min="5116" max="5116" width="30.140625" style="1" customWidth="1"/>
    <col min="5117" max="5117" width="8.7109375" style="1" customWidth="1"/>
    <col min="5118" max="5118" width="9.42578125" style="1" customWidth="1"/>
    <col min="5119" max="5119" width="9" style="1" customWidth="1"/>
    <col min="5120" max="5120" width="8.7109375" style="1" customWidth="1"/>
    <col min="5121" max="5121" width="17.5703125" style="1" customWidth="1"/>
    <col min="5122" max="5122" width="9.140625" style="1"/>
    <col min="5123" max="5123" width="28.140625" style="1" customWidth="1"/>
    <col min="5124" max="5134" width="8.42578125" style="1" customWidth="1"/>
    <col min="5135" max="5140" width="13.5703125" style="1" customWidth="1"/>
    <col min="5141" max="5368" width="9.140625" style="1"/>
    <col min="5369" max="5370" width="4.85546875" style="1" customWidth="1"/>
    <col min="5371" max="5371" width="22.42578125" style="1" customWidth="1"/>
    <col min="5372" max="5372" width="30.140625" style="1" customWidth="1"/>
    <col min="5373" max="5373" width="8.7109375" style="1" customWidth="1"/>
    <col min="5374" max="5374" width="9.42578125" style="1" customWidth="1"/>
    <col min="5375" max="5375" width="9" style="1" customWidth="1"/>
    <col min="5376" max="5376" width="8.7109375" style="1" customWidth="1"/>
    <col min="5377" max="5377" width="17.5703125" style="1" customWidth="1"/>
    <col min="5378" max="5378" width="9.140625" style="1"/>
    <col min="5379" max="5379" width="28.140625" style="1" customWidth="1"/>
    <col min="5380" max="5390" width="8.42578125" style="1" customWidth="1"/>
    <col min="5391" max="5396" width="13.5703125" style="1" customWidth="1"/>
    <col min="5397" max="5624" width="9.140625" style="1"/>
    <col min="5625" max="5626" width="4.85546875" style="1" customWidth="1"/>
    <col min="5627" max="5627" width="22.42578125" style="1" customWidth="1"/>
    <col min="5628" max="5628" width="30.140625" style="1" customWidth="1"/>
    <col min="5629" max="5629" width="8.7109375" style="1" customWidth="1"/>
    <col min="5630" max="5630" width="9.42578125" style="1" customWidth="1"/>
    <col min="5631" max="5631" width="9" style="1" customWidth="1"/>
    <col min="5632" max="5632" width="8.7109375" style="1" customWidth="1"/>
    <col min="5633" max="5633" width="17.5703125" style="1" customWidth="1"/>
    <col min="5634" max="5634" width="9.140625" style="1"/>
    <col min="5635" max="5635" width="28.140625" style="1" customWidth="1"/>
    <col min="5636" max="5646" width="8.42578125" style="1" customWidth="1"/>
    <col min="5647" max="5652" width="13.5703125" style="1" customWidth="1"/>
    <col min="5653" max="5880" width="9.140625" style="1"/>
    <col min="5881" max="5882" width="4.85546875" style="1" customWidth="1"/>
    <col min="5883" max="5883" width="22.42578125" style="1" customWidth="1"/>
    <col min="5884" max="5884" width="30.140625" style="1" customWidth="1"/>
    <col min="5885" max="5885" width="8.7109375" style="1" customWidth="1"/>
    <col min="5886" max="5886" width="9.42578125" style="1" customWidth="1"/>
    <col min="5887" max="5887" width="9" style="1" customWidth="1"/>
    <col min="5888" max="5888" width="8.7109375" style="1" customWidth="1"/>
    <col min="5889" max="5889" width="17.5703125" style="1" customWidth="1"/>
    <col min="5890" max="5890" width="9.140625" style="1"/>
    <col min="5891" max="5891" width="28.140625" style="1" customWidth="1"/>
    <col min="5892" max="5902" width="8.42578125" style="1" customWidth="1"/>
    <col min="5903" max="5908" width="13.5703125" style="1" customWidth="1"/>
    <col min="5909" max="6136" width="9.140625" style="1"/>
    <col min="6137" max="6138" width="4.85546875" style="1" customWidth="1"/>
    <col min="6139" max="6139" width="22.42578125" style="1" customWidth="1"/>
    <col min="6140" max="6140" width="30.140625" style="1" customWidth="1"/>
    <col min="6141" max="6141" width="8.7109375" style="1" customWidth="1"/>
    <col min="6142" max="6142" width="9.42578125" style="1" customWidth="1"/>
    <col min="6143" max="6143" width="9" style="1" customWidth="1"/>
    <col min="6144" max="6144" width="8.7109375" style="1" customWidth="1"/>
    <col min="6145" max="6145" width="17.5703125" style="1" customWidth="1"/>
    <col min="6146" max="6146" width="9.140625" style="1"/>
    <col min="6147" max="6147" width="28.140625" style="1" customWidth="1"/>
    <col min="6148" max="6158" width="8.42578125" style="1" customWidth="1"/>
    <col min="6159" max="6164" width="13.5703125" style="1" customWidth="1"/>
    <col min="6165" max="6392" width="9.140625" style="1"/>
    <col min="6393" max="6394" width="4.85546875" style="1" customWidth="1"/>
    <col min="6395" max="6395" width="22.42578125" style="1" customWidth="1"/>
    <col min="6396" max="6396" width="30.140625" style="1" customWidth="1"/>
    <col min="6397" max="6397" width="8.7109375" style="1" customWidth="1"/>
    <col min="6398" max="6398" width="9.42578125" style="1" customWidth="1"/>
    <col min="6399" max="6399" width="9" style="1" customWidth="1"/>
    <col min="6400" max="6400" width="8.7109375" style="1" customWidth="1"/>
    <col min="6401" max="6401" width="17.5703125" style="1" customWidth="1"/>
    <col min="6402" max="6402" width="9.140625" style="1"/>
    <col min="6403" max="6403" width="28.140625" style="1" customWidth="1"/>
    <col min="6404" max="6414" width="8.42578125" style="1" customWidth="1"/>
    <col min="6415" max="6420" width="13.5703125" style="1" customWidth="1"/>
    <col min="6421" max="6648" width="9.140625" style="1"/>
    <col min="6649" max="6650" width="4.85546875" style="1" customWidth="1"/>
    <col min="6651" max="6651" width="22.42578125" style="1" customWidth="1"/>
    <col min="6652" max="6652" width="30.140625" style="1" customWidth="1"/>
    <col min="6653" max="6653" width="8.7109375" style="1" customWidth="1"/>
    <col min="6654" max="6654" width="9.42578125" style="1" customWidth="1"/>
    <col min="6655" max="6655" width="9" style="1" customWidth="1"/>
    <col min="6656" max="6656" width="8.7109375" style="1" customWidth="1"/>
    <col min="6657" max="6657" width="17.5703125" style="1" customWidth="1"/>
    <col min="6658" max="6658" width="9.140625" style="1"/>
    <col min="6659" max="6659" width="28.140625" style="1" customWidth="1"/>
    <col min="6660" max="6670" width="8.42578125" style="1" customWidth="1"/>
    <col min="6671" max="6676" width="13.5703125" style="1" customWidth="1"/>
    <col min="6677" max="6904" width="9.140625" style="1"/>
    <col min="6905" max="6906" width="4.85546875" style="1" customWidth="1"/>
    <col min="6907" max="6907" width="22.42578125" style="1" customWidth="1"/>
    <col min="6908" max="6908" width="30.140625" style="1" customWidth="1"/>
    <col min="6909" max="6909" width="8.7109375" style="1" customWidth="1"/>
    <col min="6910" max="6910" width="9.42578125" style="1" customWidth="1"/>
    <col min="6911" max="6911" width="9" style="1" customWidth="1"/>
    <col min="6912" max="6912" width="8.7109375" style="1" customWidth="1"/>
    <col min="6913" max="6913" width="17.5703125" style="1" customWidth="1"/>
    <col min="6914" max="6914" width="9.140625" style="1"/>
    <col min="6915" max="6915" width="28.140625" style="1" customWidth="1"/>
    <col min="6916" max="6926" width="8.42578125" style="1" customWidth="1"/>
    <col min="6927" max="6932" width="13.5703125" style="1" customWidth="1"/>
    <col min="6933" max="7160" width="9.140625" style="1"/>
    <col min="7161" max="7162" width="4.85546875" style="1" customWidth="1"/>
    <col min="7163" max="7163" width="22.42578125" style="1" customWidth="1"/>
    <col min="7164" max="7164" width="30.140625" style="1" customWidth="1"/>
    <col min="7165" max="7165" width="8.7109375" style="1" customWidth="1"/>
    <col min="7166" max="7166" width="9.42578125" style="1" customWidth="1"/>
    <col min="7167" max="7167" width="9" style="1" customWidth="1"/>
    <col min="7168" max="7168" width="8.7109375" style="1" customWidth="1"/>
    <col min="7169" max="7169" width="17.5703125" style="1" customWidth="1"/>
    <col min="7170" max="7170" width="9.140625" style="1"/>
    <col min="7171" max="7171" width="28.140625" style="1" customWidth="1"/>
    <col min="7172" max="7182" width="8.42578125" style="1" customWidth="1"/>
    <col min="7183" max="7188" width="13.5703125" style="1" customWidth="1"/>
    <col min="7189" max="7416" width="9.140625" style="1"/>
    <col min="7417" max="7418" width="4.85546875" style="1" customWidth="1"/>
    <col min="7419" max="7419" width="22.42578125" style="1" customWidth="1"/>
    <col min="7420" max="7420" width="30.140625" style="1" customWidth="1"/>
    <col min="7421" max="7421" width="8.7109375" style="1" customWidth="1"/>
    <col min="7422" max="7422" width="9.42578125" style="1" customWidth="1"/>
    <col min="7423" max="7423" width="9" style="1" customWidth="1"/>
    <col min="7424" max="7424" width="8.7109375" style="1" customWidth="1"/>
    <col min="7425" max="7425" width="17.5703125" style="1" customWidth="1"/>
    <col min="7426" max="7426" width="9.140625" style="1"/>
    <col min="7427" max="7427" width="28.140625" style="1" customWidth="1"/>
    <col min="7428" max="7438" width="8.42578125" style="1" customWidth="1"/>
    <col min="7439" max="7444" width="13.5703125" style="1" customWidth="1"/>
    <col min="7445" max="7672" width="9.140625" style="1"/>
    <col min="7673" max="7674" width="4.85546875" style="1" customWidth="1"/>
    <col min="7675" max="7675" width="22.42578125" style="1" customWidth="1"/>
    <col min="7676" max="7676" width="30.140625" style="1" customWidth="1"/>
    <col min="7677" max="7677" width="8.7109375" style="1" customWidth="1"/>
    <col min="7678" max="7678" width="9.42578125" style="1" customWidth="1"/>
    <col min="7679" max="7679" width="9" style="1" customWidth="1"/>
    <col min="7680" max="7680" width="8.7109375" style="1" customWidth="1"/>
    <col min="7681" max="7681" width="17.5703125" style="1" customWidth="1"/>
    <col min="7682" max="7682" width="9.140625" style="1"/>
    <col min="7683" max="7683" width="28.140625" style="1" customWidth="1"/>
    <col min="7684" max="7694" width="8.42578125" style="1" customWidth="1"/>
    <col min="7695" max="7700" width="13.5703125" style="1" customWidth="1"/>
    <col min="7701" max="7928" width="9.140625" style="1"/>
    <col min="7929" max="7930" width="4.85546875" style="1" customWidth="1"/>
    <col min="7931" max="7931" width="22.42578125" style="1" customWidth="1"/>
    <col min="7932" max="7932" width="30.140625" style="1" customWidth="1"/>
    <col min="7933" max="7933" width="8.7109375" style="1" customWidth="1"/>
    <col min="7934" max="7934" width="9.42578125" style="1" customWidth="1"/>
    <col min="7935" max="7935" width="9" style="1" customWidth="1"/>
    <col min="7936" max="7936" width="8.7109375" style="1" customWidth="1"/>
    <col min="7937" max="7937" width="17.5703125" style="1" customWidth="1"/>
    <col min="7938" max="7938" width="9.140625" style="1"/>
    <col min="7939" max="7939" width="28.140625" style="1" customWidth="1"/>
    <col min="7940" max="7950" width="8.42578125" style="1" customWidth="1"/>
    <col min="7951" max="7956" width="13.5703125" style="1" customWidth="1"/>
    <col min="7957" max="8184" width="9.140625" style="1"/>
    <col min="8185" max="8186" width="4.85546875" style="1" customWidth="1"/>
    <col min="8187" max="8187" width="22.42578125" style="1" customWidth="1"/>
    <col min="8188" max="8188" width="30.140625" style="1" customWidth="1"/>
    <col min="8189" max="8189" width="8.7109375" style="1" customWidth="1"/>
    <col min="8190" max="8190" width="9.42578125" style="1" customWidth="1"/>
    <col min="8191" max="8191" width="9" style="1" customWidth="1"/>
    <col min="8192" max="8192" width="8.7109375" style="1" customWidth="1"/>
    <col min="8193" max="8193" width="17.5703125" style="1" customWidth="1"/>
    <col min="8194" max="8194" width="9.140625" style="1"/>
    <col min="8195" max="8195" width="28.140625" style="1" customWidth="1"/>
    <col min="8196" max="8206" width="8.42578125" style="1" customWidth="1"/>
    <col min="8207" max="8212" width="13.5703125" style="1" customWidth="1"/>
    <col min="8213" max="8440" width="9.140625" style="1"/>
    <col min="8441" max="8442" width="4.85546875" style="1" customWidth="1"/>
    <col min="8443" max="8443" width="22.42578125" style="1" customWidth="1"/>
    <col min="8444" max="8444" width="30.140625" style="1" customWidth="1"/>
    <col min="8445" max="8445" width="8.7109375" style="1" customWidth="1"/>
    <col min="8446" max="8446" width="9.42578125" style="1" customWidth="1"/>
    <col min="8447" max="8447" width="9" style="1" customWidth="1"/>
    <col min="8448" max="8448" width="8.7109375" style="1" customWidth="1"/>
    <col min="8449" max="8449" width="17.5703125" style="1" customWidth="1"/>
    <col min="8450" max="8450" width="9.140625" style="1"/>
    <col min="8451" max="8451" width="28.140625" style="1" customWidth="1"/>
    <col min="8452" max="8462" width="8.42578125" style="1" customWidth="1"/>
    <col min="8463" max="8468" width="13.5703125" style="1" customWidth="1"/>
    <col min="8469" max="8696" width="9.140625" style="1"/>
    <col min="8697" max="8698" width="4.85546875" style="1" customWidth="1"/>
    <col min="8699" max="8699" width="22.42578125" style="1" customWidth="1"/>
    <col min="8700" max="8700" width="30.140625" style="1" customWidth="1"/>
    <col min="8701" max="8701" width="8.7109375" style="1" customWidth="1"/>
    <col min="8702" max="8702" width="9.42578125" style="1" customWidth="1"/>
    <col min="8703" max="8703" width="9" style="1" customWidth="1"/>
    <col min="8704" max="8704" width="8.7109375" style="1" customWidth="1"/>
    <col min="8705" max="8705" width="17.5703125" style="1" customWidth="1"/>
    <col min="8706" max="8706" width="9.140625" style="1"/>
    <col min="8707" max="8707" width="28.140625" style="1" customWidth="1"/>
    <col min="8708" max="8718" width="8.42578125" style="1" customWidth="1"/>
    <col min="8719" max="8724" width="13.5703125" style="1" customWidth="1"/>
    <col min="8725" max="8952" width="9.140625" style="1"/>
    <col min="8953" max="8954" width="4.85546875" style="1" customWidth="1"/>
    <col min="8955" max="8955" width="22.42578125" style="1" customWidth="1"/>
    <col min="8956" max="8956" width="30.140625" style="1" customWidth="1"/>
    <col min="8957" max="8957" width="8.7109375" style="1" customWidth="1"/>
    <col min="8958" max="8958" width="9.42578125" style="1" customWidth="1"/>
    <col min="8959" max="8959" width="9" style="1" customWidth="1"/>
    <col min="8960" max="8960" width="8.7109375" style="1" customWidth="1"/>
    <col min="8961" max="8961" width="17.5703125" style="1" customWidth="1"/>
    <col min="8962" max="8962" width="9.140625" style="1"/>
    <col min="8963" max="8963" width="28.140625" style="1" customWidth="1"/>
    <col min="8964" max="8974" width="8.42578125" style="1" customWidth="1"/>
    <col min="8975" max="8980" width="13.5703125" style="1" customWidth="1"/>
    <col min="8981" max="9208" width="9.140625" style="1"/>
    <col min="9209" max="9210" width="4.85546875" style="1" customWidth="1"/>
    <col min="9211" max="9211" width="22.42578125" style="1" customWidth="1"/>
    <col min="9212" max="9212" width="30.140625" style="1" customWidth="1"/>
    <col min="9213" max="9213" width="8.7109375" style="1" customWidth="1"/>
    <col min="9214" max="9214" width="9.42578125" style="1" customWidth="1"/>
    <col min="9215" max="9215" width="9" style="1" customWidth="1"/>
    <col min="9216" max="9216" width="8.7109375" style="1" customWidth="1"/>
    <col min="9217" max="9217" width="17.5703125" style="1" customWidth="1"/>
    <col min="9218" max="9218" width="9.140625" style="1"/>
    <col min="9219" max="9219" width="28.140625" style="1" customWidth="1"/>
    <col min="9220" max="9230" width="8.42578125" style="1" customWidth="1"/>
    <col min="9231" max="9236" width="13.5703125" style="1" customWidth="1"/>
    <col min="9237" max="9464" width="9.140625" style="1"/>
    <col min="9465" max="9466" width="4.85546875" style="1" customWidth="1"/>
    <col min="9467" max="9467" width="22.42578125" style="1" customWidth="1"/>
    <col min="9468" max="9468" width="30.140625" style="1" customWidth="1"/>
    <col min="9469" max="9469" width="8.7109375" style="1" customWidth="1"/>
    <col min="9470" max="9470" width="9.42578125" style="1" customWidth="1"/>
    <col min="9471" max="9471" width="9" style="1" customWidth="1"/>
    <col min="9472" max="9472" width="8.7109375" style="1" customWidth="1"/>
    <col min="9473" max="9473" width="17.5703125" style="1" customWidth="1"/>
    <col min="9474" max="9474" width="9.140625" style="1"/>
    <col min="9475" max="9475" width="28.140625" style="1" customWidth="1"/>
    <col min="9476" max="9486" width="8.42578125" style="1" customWidth="1"/>
    <col min="9487" max="9492" width="13.5703125" style="1" customWidth="1"/>
    <col min="9493" max="9720" width="9.140625" style="1"/>
    <col min="9721" max="9722" width="4.85546875" style="1" customWidth="1"/>
    <col min="9723" max="9723" width="22.42578125" style="1" customWidth="1"/>
    <col min="9724" max="9724" width="30.140625" style="1" customWidth="1"/>
    <col min="9725" max="9725" width="8.7109375" style="1" customWidth="1"/>
    <col min="9726" max="9726" width="9.42578125" style="1" customWidth="1"/>
    <col min="9727" max="9727" width="9" style="1" customWidth="1"/>
    <col min="9728" max="9728" width="8.7109375" style="1" customWidth="1"/>
    <col min="9729" max="9729" width="17.5703125" style="1" customWidth="1"/>
    <col min="9730" max="9730" width="9.140625" style="1"/>
    <col min="9731" max="9731" width="28.140625" style="1" customWidth="1"/>
    <col min="9732" max="9742" width="8.42578125" style="1" customWidth="1"/>
    <col min="9743" max="9748" width="13.5703125" style="1" customWidth="1"/>
    <col min="9749" max="9976" width="9.140625" style="1"/>
    <col min="9977" max="9978" width="4.85546875" style="1" customWidth="1"/>
    <col min="9979" max="9979" width="22.42578125" style="1" customWidth="1"/>
    <col min="9980" max="9980" width="30.140625" style="1" customWidth="1"/>
    <col min="9981" max="9981" width="8.7109375" style="1" customWidth="1"/>
    <col min="9982" max="9982" width="9.42578125" style="1" customWidth="1"/>
    <col min="9983" max="9983" width="9" style="1" customWidth="1"/>
    <col min="9984" max="9984" width="8.7109375" style="1" customWidth="1"/>
    <col min="9985" max="9985" width="17.5703125" style="1" customWidth="1"/>
    <col min="9986" max="9986" width="9.140625" style="1"/>
    <col min="9987" max="9987" width="28.140625" style="1" customWidth="1"/>
    <col min="9988" max="9998" width="8.42578125" style="1" customWidth="1"/>
    <col min="9999" max="10004" width="13.5703125" style="1" customWidth="1"/>
    <col min="10005" max="10232" width="9.140625" style="1"/>
    <col min="10233" max="10234" width="4.85546875" style="1" customWidth="1"/>
    <col min="10235" max="10235" width="22.42578125" style="1" customWidth="1"/>
    <col min="10236" max="10236" width="30.140625" style="1" customWidth="1"/>
    <col min="10237" max="10237" width="8.7109375" style="1" customWidth="1"/>
    <col min="10238" max="10238" width="9.42578125" style="1" customWidth="1"/>
    <col min="10239" max="10239" width="9" style="1" customWidth="1"/>
    <col min="10240" max="10240" width="8.7109375" style="1" customWidth="1"/>
    <col min="10241" max="10241" width="17.5703125" style="1" customWidth="1"/>
    <col min="10242" max="10242" width="9.140625" style="1"/>
    <col min="10243" max="10243" width="28.140625" style="1" customWidth="1"/>
    <col min="10244" max="10254" width="8.42578125" style="1" customWidth="1"/>
    <col min="10255" max="10260" width="13.5703125" style="1" customWidth="1"/>
    <col min="10261" max="10488" width="9.140625" style="1"/>
    <col min="10489" max="10490" width="4.85546875" style="1" customWidth="1"/>
    <col min="10491" max="10491" width="22.42578125" style="1" customWidth="1"/>
    <col min="10492" max="10492" width="30.140625" style="1" customWidth="1"/>
    <col min="10493" max="10493" width="8.7109375" style="1" customWidth="1"/>
    <col min="10494" max="10494" width="9.42578125" style="1" customWidth="1"/>
    <col min="10495" max="10495" width="9" style="1" customWidth="1"/>
    <col min="10496" max="10496" width="8.7109375" style="1" customWidth="1"/>
    <col min="10497" max="10497" width="17.5703125" style="1" customWidth="1"/>
    <col min="10498" max="10498" width="9.140625" style="1"/>
    <col min="10499" max="10499" width="28.140625" style="1" customWidth="1"/>
    <col min="10500" max="10510" width="8.42578125" style="1" customWidth="1"/>
    <col min="10511" max="10516" width="13.5703125" style="1" customWidth="1"/>
    <col min="10517" max="10744" width="9.140625" style="1"/>
    <col min="10745" max="10746" width="4.85546875" style="1" customWidth="1"/>
    <col min="10747" max="10747" width="22.42578125" style="1" customWidth="1"/>
    <col min="10748" max="10748" width="30.140625" style="1" customWidth="1"/>
    <col min="10749" max="10749" width="8.7109375" style="1" customWidth="1"/>
    <col min="10750" max="10750" width="9.42578125" style="1" customWidth="1"/>
    <col min="10751" max="10751" width="9" style="1" customWidth="1"/>
    <col min="10752" max="10752" width="8.7109375" style="1" customWidth="1"/>
    <col min="10753" max="10753" width="17.5703125" style="1" customWidth="1"/>
    <col min="10754" max="10754" width="9.140625" style="1"/>
    <col min="10755" max="10755" width="28.140625" style="1" customWidth="1"/>
    <col min="10756" max="10766" width="8.42578125" style="1" customWidth="1"/>
    <col min="10767" max="10772" width="13.5703125" style="1" customWidth="1"/>
    <col min="10773" max="11000" width="9.140625" style="1"/>
    <col min="11001" max="11002" width="4.85546875" style="1" customWidth="1"/>
    <col min="11003" max="11003" width="22.42578125" style="1" customWidth="1"/>
    <col min="11004" max="11004" width="30.140625" style="1" customWidth="1"/>
    <col min="11005" max="11005" width="8.7109375" style="1" customWidth="1"/>
    <col min="11006" max="11006" width="9.42578125" style="1" customWidth="1"/>
    <col min="11007" max="11007" width="9" style="1" customWidth="1"/>
    <col min="11008" max="11008" width="8.7109375" style="1" customWidth="1"/>
    <col min="11009" max="11009" width="17.5703125" style="1" customWidth="1"/>
    <col min="11010" max="11010" width="9.140625" style="1"/>
    <col min="11011" max="11011" width="28.140625" style="1" customWidth="1"/>
    <col min="11012" max="11022" width="8.42578125" style="1" customWidth="1"/>
    <col min="11023" max="11028" width="13.5703125" style="1" customWidth="1"/>
    <col min="11029" max="11256" width="9.140625" style="1"/>
    <col min="11257" max="11258" width="4.85546875" style="1" customWidth="1"/>
    <col min="11259" max="11259" width="22.42578125" style="1" customWidth="1"/>
    <col min="11260" max="11260" width="30.140625" style="1" customWidth="1"/>
    <col min="11261" max="11261" width="8.7109375" style="1" customWidth="1"/>
    <col min="11262" max="11262" width="9.42578125" style="1" customWidth="1"/>
    <col min="11263" max="11263" width="9" style="1" customWidth="1"/>
    <col min="11264" max="11264" width="8.7109375" style="1" customWidth="1"/>
    <col min="11265" max="11265" width="17.5703125" style="1" customWidth="1"/>
    <col min="11266" max="11266" width="9.140625" style="1"/>
    <col min="11267" max="11267" width="28.140625" style="1" customWidth="1"/>
    <col min="11268" max="11278" width="8.42578125" style="1" customWidth="1"/>
    <col min="11279" max="11284" width="13.5703125" style="1" customWidth="1"/>
    <col min="11285" max="11512" width="9.140625" style="1"/>
    <col min="11513" max="11514" width="4.85546875" style="1" customWidth="1"/>
    <col min="11515" max="11515" width="22.42578125" style="1" customWidth="1"/>
    <col min="11516" max="11516" width="30.140625" style="1" customWidth="1"/>
    <col min="11517" max="11517" width="8.7109375" style="1" customWidth="1"/>
    <col min="11518" max="11518" width="9.42578125" style="1" customWidth="1"/>
    <col min="11519" max="11519" width="9" style="1" customWidth="1"/>
    <col min="11520" max="11520" width="8.7109375" style="1" customWidth="1"/>
    <col min="11521" max="11521" width="17.5703125" style="1" customWidth="1"/>
    <col min="11522" max="11522" width="9.140625" style="1"/>
    <col min="11523" max="11523" width="28.140625" style="1" customWidth="1"/>
    <col min="11524" max="11534" width="8.42578125" style="1" customWidth="1"/>
    <col min="11535" max="11540" width="13.5703125" style="1" customWidth="1"/>
    <col min="11541" max="11768" width="9.140625" style="1"/>
    <col min="11769" max="11770" width="4.85546875" style="1" customWidth="1"/>
    <col min="11771" max="11771" width="22.42578125" style="1" customWidth="1"/>
    <col min="11772" max="11772" width="30.140625" style="1" customWidth="1"/>
    <col min="11773" max="11773" width="8.7109375" style="1" customWidth="1"/>
    <col min="11774" max="11774" width="9.42578125" style="1" customWidth="1"/>
    <col min="11775" max="11775" width="9" style="1" customWidth="1"/>
    <col min="11776" max="11776" width="8.7109375" style="1" customWidth="1"/>
    <col min="11777" max="11777" width="17.5703125" style="1" customWidth="1"/>
    <col min="11778" max="11778" width="9.140625" style="1"/>
    <col min="11779" max="11779" width="28.140625" style="1" customWidth="1"/>
    <col min="11780" max="11790" width="8.42578125" style="1" customWidth="1"/>
    <col min="11791" max="11796" width="13.5703125" style="1" customWidth="1"/>
    <col min="11797" max="12024" width="9.140625" style="1"/>
    <col min="12025" max="12026" width="4.85546875" style="1" customWidth="1"/>
    <col min="12027" max="12027" width="22.42578125" style="1" customWidth="1"/>
    <col min="12028" max="12028" width="30.140625" style="1" customWidth="1"/>
    <col min="12029" max="12029" width="8.7109375" style="1" customWidth="1"/>
    <col min="12030" max="12030" width="9.42578125" style="1" customWidth="1"/>
    <col min="12031" max="12031" width="9" style="1" customWidth="1"/>
    <col min="12032" max="12032" width="8.7109375" style="1" customWidth="1"/>
    <col min="12033" max="12033" width="17.5703125" style="1" customWidth="1"/>
    <col min="12034" max="12034" width="9.140625" style="1"/>
    <col min="12035" max="12035" width="28.140625" style="1" customWidth="1"/>
    <col min="12036" max="12046" width="8.42578125" style="1" customWidth="1"/>
    <col min="12047" max="12052" width="13.5703125" style="1" customWidth="1"/>
    <col min="12053" max="12280" width="9.140625" style="1"/>
    <col min="12281" max="12282" width="4.85546875" style="1" customWidth="1"/>
    <col min="12283" max="12283" width="22.42578125" style="1" customWidth="1"/>
    <col min="12284" max="12284" width="30.140625" style="1" customWidth="1"/>
    <col min="12285" max="12285" width="8.7109375" style="1" customWidth="1"/>
    <col min="12286" max="12286" width="9.42578125" style="1" customWidth="1"/>
    <col min="12287" max="12287" width="9" style="1" customWidth="1"/>
    <col min="12288" max="12288" width="8.7109375" style="1" customWidth="1"/>
    <col min="12289" max="12289" width="17.5703125" style="1" customWidth="1"/>
    <col min="12290" max="12290" width="9.140625" style="1"/>
    <col min="12291" max="12291" width="28.140625" style="1" customWidth="1"/>
    <col min="12292" max="12302" width="8.42578125" style="1" customWidth="1"/>
    <col min="12303" max="12308" width="13.5703125" style="1" customWidth="1"/>
    <col min="12309" max="12536" width="9.140625" style="1"/>
    <col min="12537" max="12538" width="4.85546875" style="1" customWidth="1"/>
    <col min="12539" max="12539" width="22.42578125" style="1" customWidth="1"/>
    <col min="12540" max="12540" width="30.140625" style="1" customWidth="1"/>
    <col min="12541" max="12541" width="8.7109375" style="1" customWidth="1"/>
    <col min="12542" max="12542" width="9.42578125" style="1" customWidth="1"/>
    <col min="12543" max="12543" width="9" style="1" customWidth="1"/>
    <col min="12544" max="12544" width="8.7109375" style="1" customWidth="1"/>
    <col min="12545" max="12545" width="17.5703125" style="1" customWidth="1"/>
    <col min="12546" max="12546" width="9.140625" style="1"/>
    <col min="12547" max="12547" width="28.140625" style="1" customWidth="1"/>
    <col min="12548" max="12558" width="8.42578125" style="1" customWidth="1"/>
    <col min="12559" max="12564" width="13.5703125" style="1" customWidth="1"/>
    <col min="12565" max="12792" width="9.140625" style="1"/>
    <col min="12793" max="12794" width="4.85546875" style="1" customWidth="1"/>
    <col min="12795" max="12795" width="22.42578125" style="1" customWidth="1"/>
    <col min="12796" max="12796" width="30.140625" style="1" customWidth="1"/>
    <col min="12797" max="12797" width="8.7109375" style="1" customWidth="1"/>
    <col min="12798" max="12798" width="9.42578125" style="1" customWidth="1"/>
    <col min="12799" max="12799" width="9" style="1" customWidth="1"/>
    <col min="12800" max="12800" width="8.7109375" style="1" customWidth="1"/>
    <col min="12801" max="12801" width="17.5703125" style="1" customWidth="1"/>
    <col min="12802" max="12802" width="9.140625" style="1"/>
    <col min="12803" max="12803" width="28.140625" style="1" customWidth="1"/>
    <col min="12804" max="12814" width="8.42578125" style="1" customWidth="1"/>
    <col min="12815" max="12820" width="13.5703125" style="1" customWidth="1"/>
    <col min="12821" max="13048" width="9.140625" style="1"/>
    <col min="13049" max="13050" width="4.85546875" style="1" customWidth="1"/>
    <col min="13051" max="13051" width="22.42578125" style="1" customWidth="1"/>
    <col min="13052" max="13052" width="30.140625" style="1" customWidth="1"/>
    <col min="13053" max="13053" width="8.7109375" style="1" customWidth="1"/>
    <col min="13054" max="13054" width="9.42578125" style="1" customWidth="1"/>
    <col min="13055" max="13055" width="9" style="1" customWidth="1"/>
    <col min="13056" max="13056" width="8.7109375" style="1" customWidth="1"/>
    <col min="13057" max="13057" width="17.5703125" style="1" customWidth="1"/>
    <col min="13058" max="13058" width="9.140625" style="1"/>
    <col min="13059" max="13059" width="28.140625" style="1" customWidth="1"/>
    <col min="13060" max="13070" width="8.42578125" style="1" customWidth="1"/>
    <col min="13071" max="13076" width="13.5703125" style="1" customWidth="1"/>
    <col min="13077" max="13304" width="9.140625" style="1"/>
    <col min="13305" max="13306" width="4.85546875" style="1" customWidth="1"/>
    <col min="13307" max="13307" width="22.42578125" style="1" customWidth="1"/>
    <col min="13308" max="13308" width="30.140625" style="1" customWidth="1"/>
    <col min="13309" max="13309" width="8.7109375" style="1" customWidth="1"/>
    <col min="13310" max="13310" width="9.42578125" style="1" customWidth="1"/>
    <col min="13311" max="13311" width="9" style="1" customWidth="1"/>
    <col min="13312" max="13312" width="8.7109375" style="1" customWidth="1"/>
    <col min="13313" max="13313" width="17.5703125" style="1" customWidth="1"/>
    <col min="13314" max="13314" width="9.140625" style="1"/>
    <col min="13315" max="13315" width="28.140625" style="1" customWidth="1"/>
    <col min="13316" max="13326" width="8.42578125" style="1" customWidth="1"/>
    <col min="13327" max="13332" width="13.5703125" style="1" customWidth="1"/>
    <col min="13333" max="13560" width="9.140625" style="1"/>
    <col min="13561" max="13562" width="4.85546875" style="1" customWidth="1"/>
    <col min="13563" max="13563" width="22.42578125" style="1" customWidth="1"/>
    <col min="13564" max="13564" width="30.140625" style="1" customWidth="1"/>
    <col min="13565" max="13565" width="8.7109375" style="1" customWidth="1"/>
    <col min="13566" max="13566" width="9.42578125" style="1" customWidth="1"/>
    <col min="13567" max="13567" width="9" style="1" customWidth="1"/>
    <col min="13568" max="13568" width="8.7109375" style="1" customWidth="1"/>
    <col min="13569" max="13569" width="17.5703125" style="1" customWidth="1"/>
    <col min="13570" max="13570" width="9.140625" style="1"/>
    <col min="13571" max="13571" width="28.140625" style="1" customWidth="1"/>
    <col min="13572" max="13582" width="8.42578125" style="1" customWidth="1"/>
    <col min="13583" max="13588" width="13.5703125" style="1" customWidth="1"/>
    <col min="13589" max="13816" width="9.140625" style="1"/>
    <col min="13817" max="13818" width="4.85546875" style="1" customWidth="1"/>
    <col min="13819" max="13819" width="22.42578125" style="1" customWidth="1"/>
    <col min="13820" max="13820" width="30.140625" style="1" customWidth="1"/>
    <col min="13821" max="13821" width="8.7109375" style="1" customWidth="1"/>
    <col min="13822" max="13822" width="9.42578125" style="1" customWidth="1"/>
    <col min="13823" max="13823" width="9" style="1" customWidth="1"/>
    <col min="13824" max="13824" width="8.7109375" style="1" customWidth="1"/>
    <col min="13825" max="13825" width="17.5703125" style="1" customWidth="1"/>
    <col min="13826" max="13826" width="9.140625" style="1"/>
    <col min="13827" max="13827" width="28.140625" style="1" customWidth="1"/>
    <col min="13828" max="13838" width="8.42578125" style="1" customWidth="1"/>
    <col min="13839" max="13844" width="13.5703125" style="1" customWidth="1"/>
    <col min="13845" max="14072" width="9.140625" style="1"/>
    <col min="14073" max="14074" width="4.85546875" style="1" customWidth="1"/>
    <col min="14075" max="14075" width="22.42578125" style="1" customWidth="1"/>
    <col min="14076" max="14076" width="30.140625" style="1" customWidth="1"/>
    <col min="14077" max="14077" width="8.7109375" style="1" customWidth="1"/>
    <col min="14078" max="14078" width="9.42578125" style="1" customWidth="1"/>
    <col min="14079" max="14079" width="9" style="1" customWidth="1"/>
    <col min="14080" max="14080" width="8.7109375" style="1" customWidth="1"/>
    <col min="14081" max="14081" width="17.5703125" style="1" customWidth="1"/>
    <col min="14082" max="14082" width="9.140625" style="1"/>
    <col min="14083" max="14083" width="28.140625" style="1" customWidth="1"/>
    <col min="14084" max="14094" width="8.42578125" style="1" customWidth="1"/>
    <col min="14095" max="14100" width="13.5703125" style="1" customWidth="1"/>
    <col min="14101" max="14328" width="9.140625" style="1"/>
    <col min="14329" max="14330" width="4.85546875" style="1" customWidth="1"/>
    <col min="14331" max="14331" width="22.42578125" style="1" customWidth="1"/>
    <col min="14332" max="14332" width="30.140625" style="1" customWidth="1"/>
    <col min="14333" max="14333" width="8.7109375" style="1" customWidth="1"/>
    <col min="14334" max="14334" width="9.42578125" style="1" customWidth="1"/>
    <col min="14335" max="14335" width="9" style="1" customWidth="1"/>
    <col min="14336" max="14336" width="8.7109375" style="1" customWidth="1"/>
    <col min="14337" max="14337" width="17.5703125" style="1" customWidth="1"/>
    <col min="14338" max="14338" width="9.140625" style="1"/>
    <col min="14339" max="14339" width="28.140625" style="1" customWidth="1"/>
    <col min="14340" max="14350" width="8.42578125" style="1" customWidth="1"/>
    <col min="14351" max="14356" width="13.5703125" style="1" customWidth="1"/>
    <col min="14357" max="14584" width="9.140625" style="1"/>
    <col min="14585" max="14586" width="4.85546875" style="1" customWidth="1"/>
    <col min="14587" max="14587" width="22.42578125" style="1" customWidth="1"/>
    <col min="14588" max="14588" width="30.140625" style="1" customWidth="1"/>
    <col min="14589" max="14589" width="8.7109375" style="1" customWidth="1"/>
    <col min="14590" max="14590" width="9.42578125" style="1" customWidth="1"/>
    <col min="14591" max="14591" width="9" style="1" customWidth="1"/>
    <col min="14592" max="14592" width="8.7109375" style="1" customWidth="1"/>
    <col min="14593" max="14593" width="17.5703125" style="1" customWidth="1"/>
    <col min="14594" max="14594" width="9.140625" style="1"/>
    <col min="14595" max="14595" width="28.140625" style="1" customWidth="1"/>
    <col min="14596" max="14606" width="8.42578125" style="1" customWidth="1"/>
    <col min="14607" max="14612" width="13.5703125" style="1" customWidth="1"/>
    <col min="14613" max="14840" width="9.140625" style="1"/>
    <col min="14841" max="14842" width="4.85546875" style="1" customWidth="1"/>
    <col min="14843" max="14843" width="22.42578125" style="1" customWidth="1"/>
    <col min="14844" max="14844" width="30.140625" style="1" customWidth="1"/>
    <col min="14845" max="14845" width="8.7109375" style="1" customWidth="1"/>
    <col min="14846" max="14846" width="9.42578125" style="1" customWidth="1"/>
    <col min="14847" max="14847" width="9" style="1" customWidth="1"/>
    <col min="14848" max="14848" width="8.7109375" style="1" customWidth="1"/>
    <col min="14849" max="14849" width="17.5703125" style="1" customWidth="1"/>
    <col min="14850" max="14850" width="9.140625" style="1"/>
    <col min="14851" max="14851" width="28.140625" style="1" customWidth="1"/>
    <col min="14852" max="14862" width="8.42578125" style="1" customWidth="1"/>
    <col min="14863" max="14868" width="13.5703125" style="1" customWidth="1"/>
    <col min="14869" max="15096" width="9.140625" style="1"/>
    <col min="15097" max="15098" width="4.85546875" style="1" customWidth="1"/>
    <col min="15099" max="15099" width="22.42578125" style="1" customWidth="1"/>
    <col min="15100" max="15100" width="30.140625" style="1" customWidth="1"/>
    <col min="15101" max="15101" width="8.7109375" style="1" customWidth="1"/>
    <col min="15102" max="15102" width="9.42578125" style="1" customWidth="1"/>
    <col min="15103" max="15103" width="9" style="1" customWidth="1"/>
    <col min="15104" max="15104" width="8.7109375" style="1" customWidth="1"/>
    <col min="15105" max="15105" width="17.5703125" style="1" customWidth="1"/>
    <col min="15106" max="15106" width="9.140625" style="1"/>
    <col min="15107" max="15107" width="28.140625" style="1" customWidth="1"/>
    <col min="15108" max="15118" width="8.42578125" style="1" customWidth="1"/>
    <col min="15119" max="15124" width="13.5703125" style="1" customWidth="1"/>
    <col min="15125" max="15352" width="9.140625" style="1"/>
    <col min="15353" max="15354" width="4.85546875" style="1" customWidth="1"/>
    <col min="15355" max="15355" width="22.42578125" style="1" customWidth="1"/>
    <col min="15356" max="15356" width="30.140625" style="1" customWidth="1"/>
    <col min="15357" max="15357" width="8.7109375" style="1" customWidth="1"/>
    <col min="15358" max="15358" width="9.42578125" style="1" customWidth="1"/>
    <col min="15359" max="15359" width="9" style="1" customWidth="1"/>
    <col min="15360" max="15360" width="8.7109375" style="1" customWidth="1"/>
    <col min="15361" max="15361" width="17.5703125" style="1" customWidth="1"/>
    <col min="15362" max="15362" width="9.140625" style="1"/>
    <col min="15363" max="15363" width="28.140625" style="1" customWidth="1"/>
    <col min="15364" max="15374" width="8.42578125" style="1" customWidth="1"/>
    <col min="15375" max="15380" width="13.5703125" style="1" customWidth="1"/>
    <col min="15381" max="15608" width="9.140625" style="1"/>
    <col min="15609" max="15610" width="4.85546875" style="1" customWidth="1"/>
    <col min="15611" max="15611" width="22.42578125" style="1" customWidth="1"/>
    <col min="15612" max="15612" width="30.140625" style="1" customWidth="1"/>
    <col min="15613" max="15613" width="8.7109375" style="1" customWidth="1"/>
    <col min="15614" max="15614" width="9.42578125" style="1" customWidth="1"/>
    <col min="15615" max="15615" width="9" style="1" customWidth="1"/>
    <col min="15616" max="15616" width="8.7109375" style="1" customWidth="1"/>
    <col min="15617" max="15617" width="17.5703125" style="1" customWidth="1"/>
    <col min="15618" max="15618" width="9.140625" style="1"/>
    <col min="15619" max="15619" width="28.140625" style="1" customWidth="1"/>
    <col min="15620" max="15630" width="8.42578125" style="1" customWidth="1"/>
    <col min="15631" max="15636" width="13.5703125" style="1" customWidth="1"/>
    <col min="15637" max="15864" width="9.140625" style="1"/>
    <col min="15865" max="15866" width="4.85546875" style="1" customWidth="1"/>
    <col min="15867" max="15867" width="22.42578125" style="1" customWidth="1"/>
    <col min="15868" max="15868" width="30.140625" style="1" customWidth="1"/>
    <col min="15869" max="15869" width="8.7109375" style="1" customWidth="1"/>
    <col min="15870" max="15870" width="9.42578125" style="1" customWidth="1"/>
    <col min="15871" max="15871" width="9" style="1" customWidth="1"/>
    <col min="15872" max="15872" width="8.7109375" style="1" customWidth="1"/>
    <col min="15873" max="15873" width="17.5703125" style="1" customWidth="1"/>
    <col min="15874" max="15874" width="9.140625" style="1"/>
    <col min="15875" max="15875" width="28.140625" style="1" customWidth="1"/>
    <col min="15876" max="15886" width="8.42578125" style="1" customWidth="1"/>
    <col min="15887" max="15892" width="13.5703125" style="1" customWidth="1"/>
    <col min="15893" max="16120" width="9.140625" style="1"/>
    <col min="16121" max="16122" width="4.85546875" style="1" customWidth="1"/>
    <col min="16123" max="16123" width="22.42578125" style="1" customWidth="1"/>
    <col min="16124" max="16124" width="30.140625" style="1" customWidth="1"/>
    <col min="16125" max="16125" width="8.7109375" style="1" customWidth="1"/>
    <col min="16126" max="16126" width="9.42578125" style="1" customWidth="1"/>
    <col min="16127" max="16127" width="9" style="1" customWidth="1"/>
    <col min="16128" max="16128" width="8.7109375" style="1" customWidth="1"/>
    <col min="16129" max="16129" width="17.5703125" style="1" customWidth="1"/>
    <col min="16130" max="16130" width="9.140625" style="1"/>
    <col min="16131" max="16131" width="28.140625" style="1" customWidth="1"/>
    <col min="16132" max="16142" width="8.42578125" style="1" customWidth="1"/>
    <col min="16143" max="16148" width="13.5703125" style="1" customWidth="1"/>
    <col min="16149" max="16384" width="9.140625" style="1"/>
  </cols>
  <sheetData>
    <row r="1" spans="1:20" s="12" customFormat="1" ht="27.75" thickBot="1" x14ac:dyDescent="0.4">
      <c r="A1" s="151" t="s">
        <v>113</v>
      </c>
      <c r="B1" s="152"/>
      <c r="C1" s="152"/>
      <c r="D1" s="152"/>
      <c r="E1" s="152"/>
      <c r="F1" s="152"/>
      <c r="G1" s="152"/>
      <c r="H1" s="153"/>
    </row>
    <row r="2" spans="1:20" ht="15.75" customHeight="1" x14ac:dyDescent="0.25">
      <c r="A2" s="154" t="s">
        <v>27</v>
      </c>
      <c r="B2" s="156" t="s">
        <v>28</v>
      </c>
      <c r="C2" s="158" t="s">
        <v>29</v>
      </c>
      <c r="D2" s="160" t="s">
        <v>30</v>
      </c>
      <c r="E2" s="161"/>
      <c r="F2" s="161"/>
      <c r="G2" s="161"/>
      <c r="H2" s="162"/>
      <c r="K2" s="141" t="s">
        <v>13</v>
      </c>
      <c r="L2" s="142"/>
      <c r="M2" s="142"/>
      <c r="N2" s="142"/>
      <c r="O2" s="143"/>
      <c r="P2" s="144" t="s">
        <v>3</v>
      </c>
      <c r="Q2" s="145"/>
      <c r="R2" s="146"/>
      <c r="S2" s="147" t="s">
        <v>4</v>
      </c>
      <c r="T2" s="149" t="s">
        <v>5</v>
      </c>
    </row>
    <row r="3" spans="1:20" ht="51.75" thickBot="1" x14ac:dyDescent="0.25">
      <c r="A3" s="155"/>
      <c r="B3" s="157"/>
      <c r="C3" s="159"/>
      <c r="D3" s="13" t="s">
        <v>22</v>
      </c>
      <c r="E3" s="14" t="s">
        <v>31</v>
      </c>
      <c r="F3" s="15" t="s">
        <v>23</v>
      </c>
      <c r="G3" s="16" t="s">
        <v>32</v>
      </c>
      <c r="H3" s="17" t="s">
        <v>21</v>
      </c>
      <c r="J3" s="2"/>
      <c r="K3" s="60" t="s">
        <v>33</v>
      </c>
      <c r="L3" s="61" t="s">
        <v>6</v>
      </c>
      <c r="M3" s="61" t="s">
        <v>7</v>
      </c>
      <c r="N3" s="62" t="s">
        <v>34</v>
      </c>
      <c r="O3" s="74" t="s">
        <v>8</v>
      </c>
      <c r="P3" s="75" t="s">
        <v>9</v>
      </c>
      <c r="Q3" s="63" t="s">
        <v>10</v>
      </c>
      <c r="R3" s="71" t="s">
        <v>11</v>
      </c>
      <c r="S3" s="148"/>
      <c r="T3" s="150"/>
    </row>
    <row r="4" spans="1:20" ht="13.5" thickBot="1" x14ac:dyDescent="0.25">
      <c r="A4" s="18" t="s">
        <v>14</v>
      </c>
      <c r="B4" s="19" t="s">
        <v>15</v>
      </c>
      <c r="C4" s="20" t="s">
        <v>16</v>
      </c>
      <c r="D4" s="20" t="s">
        <v>17</v>
      </c>
      <c r="E4" s="21" t="s">
        <v>18</v>
      </c>
      <c r="F4" s="20" t="s">
        <v>19</v>
      </c>
      <c r="G4" s="21" t="s">
        <v>20</v>
      </c>
      <c r="H4" s="22">
        <v>9</v>
      </c>
      <c r="J4" s="5" t="s">
        <v>90</v>
      </c>
      <c r="K4" s="53">
        <f>SUMIFS($E$6:$E$45,$H$6:$H$45,J4)</f>
        <v>390.84999999999991</v>
      </c>
      <c r="L4" s="55">
        <f t="shared" ref="L4:L10" si="0">SUMIFS($E$48:$E$92,$H$48:$H$92,J4)</f>
        <v>343.39999999999992</v>
      </c>
      <c r="M4" s="55">
        <f t="shared" ref="M4:M10" si="1">SUMIFS($E$95:$E$137,$H$95:$H$137,J4)</f>
        <v>435.60000000000014</v>
      </c>
      <c r="N4" s="57">
        <f>SUMIFS($E$140:$E$173,$H$140:$H$173,$J$4)</f>
        <v>306.10000000000008</v>
      </c>
      <c r="O4" s="23">
        <f t="shared" ref="O4:O10" si="2">SUM(K4:N4)</f>
        <v>1475.95</v>
      </c>
      <c r="P4" s="66">
        <f>K4/$K$11*K$13+L4/$L$11*$L$13+M4/$M$11*$M$13+N4/$N$11*$N$13</f>
        <v>128.65392495293344</v>
      </c>
      <c r="Q4" s="24">
        <f t="shared" ref="Q4:Q10" si="3">O4/$O$11*O$14</f>
        <v>33.469370060359488</v>
      </c>
      <c r="R4" s="72">
        <f>SUM(P4:Q4)</f>
        <v>162.12329501329293</v>
      </c>
      <c r="S4" s="25">
        <f>O4+R4</f>
        <v>1638.0732950132929</v>
      </c>
      <c r="T4" s="58">
        <f t="shared" ref="T4:T10" si="4">O4/$O$11</f>
        <v>0.98439323706939663</v>
      </c>
    </row>
    <row r="5" spans="1:20" ht="13.5" thickTop="1" x14ac:dyDescent="0.2">
      <c r="A5" s="100" t="s">
        <v>179</v>
      </c>
      <c r="B5" s="110"/>
      <c r="C5" s="94"/>
      <c r="D5" s="110"/>
      <c r="E5" s="94"/>
      <c r="F5" s="110"/>
      <c r="G5" s="94"/>
      <c r="H5" s="99"/>
      <c r="J5" s="6" t="s">
        <v>111</v>
      </c>
      <c r="K5" s="53">
        <f t="shared" ref="K4:K10" si="5">SUMIFS($E$6:$E$45,$H$6:$H$45,J5)</f>
        <v>0</v>
      </c>
      <c r="L5" s="55">
        <f t="shared" si="0"/>
        <v>11.7</v>
      </c>
      <c r="M5" s="55">
        <f t="shared" si="1"/>
        <v>0</v>
      </c>
      <c r="N5" s="57">
        <f>SUMIFS($E$140:$E$173,$H$140:$H$173,$J$5)</f>
        <v>0</v>
      </c>
      <c r="O5" s="23">
        <f t="shared" si="2"/>
        <v>11.7</v>
      </c>
      <c r="P5" s="66">
        <f>K5/$K$11*K$13+L5/$L$11*$L$13+M5/$M$11*$M$13+N5/$N$11*$N$13</f>
        <v>1.4068994649394539</v>
      </c>
      <c r="Q5" s="24">
        <f t="shared" si="3"/>
        <v>0.26531496982025543</v>
      </c>
      <c r="R5" s="72">
        <f t="shared" ref="R5:R10" si="6">SUM(P5:Q5)</f>
        <v>1.6722144347597094</v>
      </c>
      <c r="S5" s="25">
        <f t="shared" ref="S5:S10" si="7">O5+R5</f>
        <v>13.372214434759709</v>
      </c>
      <c r="T5" s="58">
        <f t="shared" si="4"/>
        <v>7.8033814653016296E-3</v>
      </c>
    </row>
    <row r="6" spans="1:20" x14ac:dyDescent="0.2">
      <c r="A6" s="26"/>
      <c r="B6" s="98" t="s">
        <v>35</v>
      </c>
      <c r="C6" s="112" t="s">
        <v>130</v>
      </c>
      <c r="D6" s="29">
        <v>4.7</v>
      </c>
      <c r="E6" s="30">
        <v>4.7</v>
      </c>
      <c r="F6" s="29"/>
      <c r="G6" s="30"/>
      <c r="H6" s="33" t="s">
        <v>90</v>
      </c>
      <c r="J6" s="6" t="s">
        <v>83</v>
      </c>
      <c r="K6" s="53">
        <f t="shared" si="5"/>
        <v>0</v>
      </c>
      <c r="L6" s="55">
        <f t="shared" si="0"/>
        <v>0</v>
      </c>
      <c r="M6" s="55">
        <f t="shared" si="1"/>
        <v>0</v>
      </c>
      <c r="N6" s="57">
        <v>11.7</v>
      </c>
      <c r="O6" s="23">
        <f t="shared" si="2"/>
        <v>11.7</v>
      </c>
      <c r="P6" s="66">
        <f>K6/$K$11*K$13+L6/$L$11*$L$13+M6/$M$11*$M$13+N6/$N$11*$N$13</f>
        <v>3.3391755821271234</v>
      </c>
      <c r="Q6" s="24">
        <f t="shared" si="3"/>
        <v>0.26531496982025543</v>
      </c>
      <c r="R6" s="72">
        <f t="shared" si="6"/>
        <v>3.6044905519473787</v>
      </c>
      <c r="S6" s="25">
        <f t="shared" si="7"/>
        <v>15.304490551947378</v>
      </c>
      <c r="T6" s="58">
        <f t="shared" si="4"/>
        <v>7.8033814653016296E-3</v>
      </c>
    </row>
    <row r="7" spans="1:20" x14ac:dyDescent="0.2">
      <c r="A7" s="26"/>
      <c r="B7" s="98" t="s">
        <v>36</v>
      </c>
      <c r="C7" s="28" t="s">
        <v>75</v>
      </c>
      <c r="D7" s="29">
        <v>3.4</v>
      </c>
      <c r="E7" s="30"/>
      <c r="F7" s="29">
        <v>3.4</v>
      </c>
      <c r="G7" s="30"/>
      <c r="H7" s="95"/>
      <c r="J7" s="6"/>
      <c r="K7" s="53">
        <f t="shared" si="5"/>
        <v>0</v>
      </c>
      <c r="L7" s="55">
        <f t="shared" si="0"/>
        <v>0</v>
      </c>
      <c r="M7" s="55">
        <f t="shared" si="1"/>
        <v>0</v>
      </c>
      <c r="N7" s="57">
        <f>SUMIFS($E$140:$E$173,$H$140:$H$173,$J$7)</f>
        <v>0</v>
      </c>
      <c r="O7" s="23">
        <f t="shared" si="2"/>
        <v>0</v>
      </c>
      <c r="P7" s="66">
        <f t="shared" ref="P7:P11" si="8">K7/$K$11*K$13+L7/$L$11*$L$13+M7/$M$11*$M$13+N7/$N$11*$N$13</f>
        <v>0</v>
      </c>
      <c r="Q7" s="24">
        <f t="shared" si="3"/>
        <v>0</v>
      </c>
      <c r="R7" s="72">
        <f t="shared" si="6"/>
        <v>0</v>
      </c>
      <c r="S7" s="25">
        <f t="shared" si="7"/>
        <v>0</v>
      </c>
      <c r="T7" s="58">
        <f t="shared" si="4"/>
        <v>0</v>
      </c>
    </row>
    <row r="8" spans="1:20" x14ac:dyDescent="0.2">
      <c r="A8" s="26"/>
      <c r="B8" s="98" t="s">
        <v>37</v>
      </c>
      <c r="C8" s="28" t="s">
        <v>87</v>
      </c>
      <c r="D8" s="29">
        <v>16.2</v>
      </c>
      <c r="E8" s="30"/>
      <c r="F8" s="29"/>
      <c r="G8" s="30">
        <v>16.2</v>
      </c>
      <c r="H8" s="95"/>
      <c r="I8" s="94"/>
      <c r="J8" s="6"/>
      <c r="K8" s="53">
        <f t="shared" si="5"/>
        <v>0</v>
      </c>
      <c r="L8" s="55">
        <f t="shared" si="0"/>
        <v>0</v>
      </c>
      <c r="M8" s="55">
        <f t="shared" si="1"/>
        <v>0</v>
      </c>
      <c r="N8" s="57">
        <f>SUMIFS($E$140:$E$173,$H$140:$H$173,$J$8)</f>
        <v>0</v>
      </c>
      <c r="O8" s="23">
        <f t="shared" si="2"/>
        <v>0</v>
      </c>
      <c r="P8" s="66">
        <f t="shared" si="8"/>
        <v>0</v>
      </c>
      <c r="Q8" s="24">
        <f t="shared" si="3"/>
        <v>0</v>
      </c>
      <c r="R8" s="72">
        <f t="shared" si="6"/>
        <v>0</v>
      </c>
      <c r="S8" s="25">
        <f t="shared" si="7"/>
        <v>0</v>
      </c>
      <c r="T8" s="58">
        <f t="shared" si="4"/>
        <v>0</v>
      </c>
    </row>
    <row r="9" spans="1:20" ht="13.5" thickBot="1" x14ac:dyDescent="0.25">
      <c r="A9" s="26"/>
      <c r="B9" s="98" t="s">
        <v>38</v>
      </c>
      <c r="C9" s="28" t="s">
        <v>131</v>
      </c>
      <c r="D9" s="29">
        <v>16.399999999999999</v>
      </c>
      <c r="E9" s="30">
        <v>16.399999999999999</v>
      </c>
      <c r="F9" s="29"/>
      <c r="G9" s="30"/>
      <c r="H9" s="95" t="s">
        <v>90</v>
      </c>
      <c r="I9" s="94"/>
      <c r="J9" s="6"/>
      <c r="K9" s="53">
        <f t="shared" si="5"/>
        <v>0</v>
      </c>
      <c r="L9" s="55">
        <f t="shared" si="0"/>
        <v>0</v>
      </c>
      <c r="M9" s="55">
        <f t="shared" si="1"/>
        <v>0</v>
      </c>
      <c r="N9" s="57">
        <f>SUMIFS($E$140:$E$173,$H$140:$H$173,$J$9)</f>
        <v>0</v>
      </c>
      <c r="O9" s="23">
        <f t="shared" si="2"/>
        <v>0</v>
      </c>
      <c r="P9" s="67">
        <f t="shared" si="8"/>
        <v>0</v>
      </c>
      <c r="Q9" s="34">
        <f t="shared" si="3"/>
        <v>0</v>
      </c>
      <c r="R9" s="72">
        <f t="shared" si="6"/>
        <v>0</v>
      </c>
      <c r="S9" s="25">
        <f t="shared" si="7"/>
        <v>0</v>
      </c>
      <c r="T9" s="58">
        <f t="shared" si="4"/>
        <v>0</v>
      </c>
    </row>
    <row r="10" spans="1:20" ht="13.5" thickBot="1" x14ac:dyDescent="0.25">
      <c r="A10" s="109"/>
      <c r="B10" s="109" t="s">
        <v>39</v>
      </c>
      <c r="C10" s="28" t="s">
        <v>132</v>
      </c>
      <c r="D10" s="29">
        <v>1.9</v>
      </c>
      <c r="E10" s="30">
        <v>1.9</v>
      </c>
      <c r="F10" s="29"/>
      <c r="G10" s="30"/>
      <c r="H10" s="95" t="s">
        <v>90</v>
      </c>
      <c r="I10" s="94"/>
      <c r="J10" s="131" t="s">
        <v>2</v>
      </c>
      <c r="K10" s="132">
        <f t="shared" si="5"/>
        <v>0</v>
      </c>
      <c r="L10" s="133">
        <f t="shared" si="0"/>
        <v>0</v>
      </c>
      <c r="M10" s="133">
        <f t="shared" si="1"/>
        <v>0</v>
      </c>
      <c r="N10" s="134">
        <f>SUMIFS($E$140:$E$173,$H$140:$H$173,$J$10)</f>
        <v>0</v>
      </c>
      <c r="O10" s="135">
        <f t="shared" si="2"/>
        <v>0</v>
      </c>
      <c r="P10" s="136">
        <f t="shared" si="8"/>
        <v>0</v>
      </c>
      <c r="Q10" s="137">
        <f t="shared" si="3"/>
        <v>0</v>
      </c>
      <c r="R10" s="138">
        <f t="shared" si="6"/>
        <v>0</v>
      </c>
      <c r="S10" s="139">
        <f t="shared" si="7"/>
        <v>0</v>
      </c>
      <c r="T10" s="140">
        <f t="shared" si="4"/>
        <v>0</v>
      </c>
    </row>
    <row r="11" spans="1:20" ht="13.5" thickBot="1" x14ac:dyDescent="0.25">
      <c r="A11" s="109"/>
      <c r="B11" s="109" t="s">
        <v>40</v>
      </c>
      <c r="C11" s="28" t="s">
        <v>116</v>
      </c>
      <c r="D11" s="29">
        <v>10.1</v>
      </c>
      <c r="E11" s="30">
        <v>10.1</v>
      </c>
      <c r="F11" s="29"/>
      <c r="G11" s="30"/>
      <c r="H11" s="95" t="s">
        <v>90</v>
      </c>
      <c r="I11" s="94"/>
      <c r="J11" s="7" t="s">
        <v>24</v>
      </c>
      <c r="K11" s="54">
        <f>SUM(K4:K7)</f>
        <v>390.84999999999991</v>
      </c>
      <c r="L11" s="56">
        <f>SUM(L4:L7)</f>
        <v>355.09999999999991</v>
      </c>
      <c r="M11" s="59">
        <f>SUM(M4:M7)</f>
        <v>435.60000000000014</v>
      </c>
      <c r="N11" s="70">
        <f>SUM(N4:N7)</f>
        <v>317.80000000000007</v>
      </c>
      <c r="O11" s="65">
        <f>SUM(O4:O7)</f>
        <v>1499.3500000000001</v>
      </c>
      <c r="P11" s="68">
        <f t="shared" si="8"/>
        <v>133.4</v>
      </c>
      <c r="Q11" s="64">
        <f>SUM(Q4:Q10)</f>
        <v>33.999999999999993</v>
      </c>
      <c r="R11" s="73">
        <f>SUM(R4:R10)</f>
        <v>167.40000000000003</v>
      </c>
      <c r="S11" s="11">
        <f>SUM(S4:S10)</f>
        <v>1666.7499999999998</v>
      </c>
      <c r="T11" s="35">
        <f>SUM(T4:T10)</f>
        <v>1</v>
      </c>
    </row>
    <row r="12" spans="1:20" ht="13.5" thickBot="1" x14ac:dyDescent="0.25">
      <c r="A12" s="26"/>
      <c r="B12" s="98" t="s">
        <v>41</v>
      </c>
      <c r="C12" s="28" t="s">
        <v>116</v>
      </c>
      <c r="D12" s="29">
        <v>10.4</v>
      </c>
      <c r="E12" s="30">
        <v>10.4</v>
      </c>
      <c r="F12" s="29"/>
      <c r="G12" s="30"/>
      <c r="H12" s="95" t="s">
        <v>90</v>
      </c>
      <c r="I12" s="94"/>
      <c r="O12" s="8"/>
      <c r="S12" s="8">
        <f>E175-S11</f>
        <v>0</v>
      </c>
      <c r="T12" s="9"/>
    </row>
    <row r="13" spans="1:20" x14ac:dyDescent="0.2">
      <c r="A13" s="26"/>
      <c r="B13" s="98" t="s">
        <v>110</v>
      </c>
      <c r="C13" s="28" t="s">
        <v>116</v>
      </c>
      <c r="D13" s="29">
        <v>10.4</v>
      </c>
      <c r="E13" s="30">
        <v>10.4</v>
      </c>
      <c r="F13" s="29"/>
      <c r="G13" s="30"/>
      <c r="H13" s="95" t="s">
        <v>90</v>
      </c>
      <c r="I13" s="94"/>
      <c r="J13" s="36" t="s">
        <v>1</v>
      </c>
      <c r="K13" s="10">
        <f>SUMIFS($D$6:$D$45,$H$6:$H$45,$J13)</f>
        <v>0</v>
      </c>
      <c r="L13" s="37">
        <f>SUMIFS($E$48:$E$92,$H$48:$H$92,J13)</f>
        <v>42.699999999999996</v>
      </c>
      <c r="M13" s="37">
        <f>SUMIFS($E$95:$E$137,$H$95:$H$137,J13)</f>
        <v>0</v>
      </c>
      <c r="N13" s="37">
        <f>SUMIFS($E$140:$E$173,$H$140:$H$173,J13)</f>
        <v>90.7</v>
      </c>
      <c r="O13" s="38">
        <f>SUM(K13:N13)</f>
        <v>133.4</v>
      </c>
      <c r="P13" s="8"/>
    </row>
    <row r="14" spans="1:20" ht="13.5" thickBot="1" x14ac:dyDescent="0.25">
      <c r="A14" s="26"/>
      <c r="B14" s="98" t="s">
        <v>133</v>
      </c>
      <c r="C14" s="28" t="s">
        <v>116</v>
      </c>
      <c r="D14" s="29">
        <v>9.9</v>
      </c>
      <c r="E14" s="30">
        <v>9.9</v>
      </c>
      <c r="F14" s="29"/>
      <c r="G14" s="30"/>
      <c r="H14" s="95" t="s">
        <v>90</v>
      </c>
      <c r="I14" s="94"/>
      <c r="J14" s="39" t="s">
        <v>12</v>
      </c>
      <c r="K14" s="40">
        <f>SUMIFS($E$6:$E$45,$H$6:$H$45,$J14)</f>
        <v>0</v>
      </c>
      <c r="L14" s="41">
        <f>SUMIFS($E$48:$E$92,$H$48:$H$92,J14)</f>
        <v>34</v>
      </c>
      <c r="M14" s="41">
        <f>SUMIFS($E$95:$E$137,$H$95:$H$137,J14)</f>
        <v>0</v>
      </c>
      <c r="N14" s="41">
        <f>SUMIFS($E$140:$E$173,$H$140:$H$173,J14)</f>
        <v>0</v>
      </c>
      <c r="O14" s="42">
        <f>SUM(K14:N14)</f>
        <v>34</v>
      </c>
    </row>
    <row r="15" spans="1:20" ht="13.5" thickBot="1" x14ac:dyDescent="0.25">
      <c r="A15" s="26"/>
      <c r="B15" s="98" t="s">
        <v>135</v>
      </c>
      <c r="C15" s="28" t="s">
        <v>116</v>
      </c>
      <c r="D15" s="29">
        <v>10.5</v>
      </c>
      <c r="E15" s="30">
        <v>10.5</v>
      </c>
      <c r="F15" s="29"/>
      <c r="G15" s="30"/>
      <c r="H15" s="95" t="s">
        <v>90</v>
      </c>
      <c r="I15" s="94"/>
      <c r="J15" s="43" t="s">
        <v>25</v>
      </c>
      <c r="K15" s="69">
        <f>SUM(K13:K14)</f>
        <v>0</v>
      </c>
      <c r="L15" s="69">
        <f t="shared" ref="L15:N15" si="9">SUM(L13:L14)</f>
        <v>76.699999999999989</v>
      </c>
      <c r="M15" s="69">
        <f t="shared" si="9"/>
        <v>0</v>
      </c>
      <c r="N15" s="69">
        <f t="shared" si="9"/>
        <v>90.7</v>
      </c>
      <c r="O15" s="42">
        <f>SUM(O13:O14)</f>
        <v>167.4</v>
      </c>
    </row>
    <row r="16" spans="1:20" x14ac:dyDescent="0.2">
      <c r="A16" s="26"/>
      <c r="B16" s="98" t="s">
        <v>137</v>
      </c>
      <c r="C16" s="28" t="s">
        <v>127</v>
      </c>
      <c r="D16" s="29">
        <v>10.1</v>
      </c>
      <c r="E16" s="30">
        <v>10.1</v>
      </c>
      <c r="F16" s="29"/>
      <c r="G16" s="30"/>
      <c r="H16" s="95" t="s">
        <v>90</v>
      </c>
    </row>
    <row r="17" spans="1:17" x14ac:dyDescent="0.2">
      <c r="A17" s="26"/>
      <c r="B17" s="98" t="s">
        <v>138</v>
      </c>
      <c r="C17" s="28" t="s">
        <v>116</v>
      </c>
      <c r="D17" s="29">
        <v>16.8</v>
      </c>
      <c r="E17" s="30">
        <v>16.8</v>
      </c>
      <c r="F17" s="29"/>
      <c r="G17" s="30"/>
      <c r="H17" s="95" t="s">
        <v>90</v>
      </c>
      <c r="J17" s="3" t="s">
        <v>26</v>
      </c>
      <c r="K17" s="8">
        <f>K11+K13+K14</f>
        <v>390.84999999999991</v>
      </c>
      <c r="L17" s="8">
        <f>L11+L13+L14</f>
        <v>431.7999999999999</v>
      </c>
      <c r="M17" s="8">
        <f>M11+M13+M14</f>
        <v>435.60000000000014</v>
      </c>
      <c r="N17" s="8">
        <f t="shared" ref="N17" si="10">N11+N13+N14</f>
        <v>408.50000000000006</v>
      </c>
      <c r="O17" s="8">
        <f>SUM(K17:N17)</f>
        <v>1666.75</v>
      </c>
      <c r="P17" s="8">
        <f>O17-E175</f>
        <v>0</v>
      </c>
      <c r="Q17" s="3"/>
    </row>
    <row r="18" spans="1:17" x14ac:dyDescent="0.2">
      <c r="A18" s="26"/>
      <c r="B18" s="98" t="s">
        <v>139</v>
      </c>
      <c r="C18" s="28" t="s">
        <v>116</v>
      </c>
      <c r="D18" s="29">
        <v>17.2</v>
      </c>
      <c r="E18" s="30">
        <v>17.2</v>
      </c>
      <c r="F18" s="29"/>
      <c r="G18" s="30"/>
      <c r="H18" s="95" t="s">
        <v>90</v>
      </c>
    </row>
    <row r="19" spans="1:17" x14ac:dyDescent="0.2">
      <c r="A19" s="26"/>
      <c r="B19" s="98" t="s">
        <v>140</v>
      </c>
      <c r="C19" s="28" t="s">
        <v>116</v>
      </c>
      <c r="D19" s="29">
        <v>17.399999999999999</v>
      </c>
      <c r="E19" s="30">
        <v>17.399999999999999</v>
      </c>
      <c r="F19" s="29"/>
      <c r="G19" s="30"/>
      <c r="H19" s="95" t="s">
        <v>90</v>
      </c>
    </row>
    <row r="20" spans="1:17" x14ac:dyDescent="0.2">
      <c r="A20" s="26"/>
      <c r="B20" s="98" t="s">
        <v>141</v>
      </c>
      <c r="C20" s="28" t="s">
        <v>136</v>
      </c>
      <c r="D20" s="29">
        <v>10</v>
      </c>
      <c r="E20" s="30">
        <v>10</v>
      </c>
      <c r="F20" s="29"/>
      <c r="G20" s="30"/>
      <c r="H20" s="95" t="s">
        <v>90</v>
      </c>
    </row>
    <row r="21" spans="1:17" x14ac:dyDescent="0.2">
      <c r="A21" s="26"/>
      <c r="B21" s="98" t="s">
        <v>142</v>
      </c>
      <c r="C21" s="28" t="s">
        <v>136</v>
      </c>
      <c r="D21" s="29">
        <v>5.6</v>
      </c>
      <c r="E21" s="30">
        <v>5.6</v>
      </c>
      <c r="F21" s="29"/>
      <c r="G21" s="30"/>
      <c r="H21" s="95" t="s">
        <v>90</v>
      </c>
    </row>
    <row r="22" spans="1:17" x14ac:dyDescent="0.2">
      <c r="A22" s="26"/>
      <c r="B22" s="98" t="s">
        <v>143</v>
      </c>
      <c r="C22" s="28" t="s">
        <v>134</v>
      </c>
      <c r="D22" s="29">
        <v>4.5</v>
      </c>
      <c r="E22" s="30">
        <v>4.5</v>
      </c>
      <c r="F22" s="29"/>
      <c r="G22" s="30"/>
      <c r="H22" s="95" t="s">
        <v>90</v>
      </c>
    </row>
    <row r="23" spans="1:17" x14ac:dyDescent="0.2">
      <c r="A23" s="26"/>
      <c r="B23" s="98" t="s">
        <v>144</v>
      </c>
      <c r="C23" s="28" t="s">
        <v>86</v>
      </c>
      <c r="D23" s="29">
        <v>2.5</v>
      </c>
      <c r="E23" s="30"/>
      <c r="F23" s="29"/>
      <c r="G23" s="30">
        <v>2.5</v>
      </c>
      <c r="H23" s="95"/>
    </row>
    <row r="24" spans="1:17" x14ac:dyDescent="0.2">
      <c r="A24" s="26"/>
      <c r="B24" s="98" t="s">
        <v>145</v>
      </c>
      <c r="C24" s="28" t="s">
        <v>76</v>
      </c>
      <c r="D24" s="29">
        <v>1.9</v>
      </c>
      <c r="E24" s="30">
        <v>1.9</v>
      </c>
      <c r="F24" s="29"/>
      <c r="G24" s="30"/>
      <c r="H24" s="95" t="s">
        <v>90</v>
      </c>
    </row>
    <row r="25" spans="1:17" x14ac:dyDescent="0.2">
      <c r="A25" s="26"/>
      <c r="B25" s="98" t="s">
        <v>146</v>
      </c>
      <c r="C25" s="28" t="s">
        <v>74</v>
      </c>
      <c r="D25" s="29">
        <v>1.3</v>
      </c>
      <c r="E25" s="30">
        <v>1.3</v>
      </c>
      <c r="F25" s="29"/>
      <c r="G25" s="30"/>
      <c r="H25" s="95" t="s">
        <v>90</v>
      </c>
    </row>
    <row r="26" spans="1:17" x14ac:dyDescent="0.2">
      <c r="A26" s="26"/>
      <c r="B26" s="98" t="s">
        <v>147</v>
      </c>
      <c r="C26" s="28" t="s">
        <v>74</v>
      </c>
      <c r="D26" s="29">
        <v>1.7</v>
      </c>
      <c r="E26" s="30">
        <v>1.7</v>
      </c>
      <c r="F26" s="29"/>
      <c r="G26" s="30"/>
      <c r="H26" s="95" t="s">
        <v>90</v>
      </c>
    </row>
    <row r="27" spans="1:17" x14ac:dyDescent="0.2">
      <c r="A27" s="26"/>
      <c r="B27" s="98" t="s">
        <v>148</v>
      </c>
      <c r="C27" s="28" t="s">
        <v>74</v>
      </c>
      <c r="D27" s="29">
        <v>3.1</v>
      </c>
      <c r="E27" s="30">
        <v>3.1</v>
      </c>
      <c r="F27" s="29"/>
      <c r="G27" s="30"/>
      <c r="H27" s="95" t="s">
        <v>90</v>
      </c>
    </row>
    <row r="28" spans="1:17" x14ac:dyDescent="0.2">
      <c r="A28" s="26"/>
      <c r="B28" s="98" t="s">
        <v>149</v>
      </c>
      <c r="C28" s="28" t="s">
        <v>134</v>
      </c>
      <c r="D28" s="29">
        <v>4.5</v>
      </c>
      <c r="E28" s="30">
        <v>4.5</v>
      </c>
      <c r="F28" s="29"/>
      <c r="G28" s="30"/>
      <c r="H28" s="95" t="s">
        <v>90</v>
      </c>
    </row>
    <row r="29" spans="1:17" x14ac:dyDescent="0.2">
      <c r="A29" s="26"/>
      <c r="B29" s="98" t="s">
        <v>150</v>
      </c>
      <c r="C29" s="28" t="s">
        <v>168</v>
      </c>
      <c r="D29" s="29">
        <v>22.1</v>
      </c>
      <c r="E29" s="30">
        <v>22.1</v>
      </c>
      <c r="F29" s="29"/>
      <c r="G29" s="30"/>
      <c r="H29" s="95" t="s">
        <v>90</v>
      </c>
    </row>
    <row r="30" spans="1:17" x14ac:dyDescent="0.2">
      <c r="A30" s="26"/>
      <c r="B30" s="98" t="s">
        <v>151</v>
      </c>
      <c r="C30" s="28" t="s">
        <v>169</v>
      </c>
      <c r="D30" s="29">
        <v>22</v>
      </c>
      <c r="E30" s="30">
        <v>22</v>
      </c>
      <c r="F30" s="29"/>
      <c r="G30" s="30"/>
      <c r="H30" s="95" t="s">
        <v>90</v>
      </c>
    </row>
    <row r="31" spans="1:17" x14ac:dyDescent="0.2">
      <c r="A31" s="26"/>
      <c r="B31" s="98" t="s">
        <v>152</v>
      </c>
      <c r="C31" s="28" t="s">
        <v>170</v>
      </c>
      <c r="D31" s="29">
        <v>4.5999999999999996</v>
      </c>
      <c r="E31" s="30">
        <v>4.5999999999999996</v>
      </c>
      <c r="F31" s="29"/>
      <c r="G31" s="30"/>
      <c r="H31" s="95" t="s">
        <v>90</v>
      </c>
    </row>
    <row r="32" spans="1:17" x14ac:dyDescent="0.2">
      <c r="A32" s="26"/>
      <c r="B32" s="98" t="s">
        <v>154</v>
      </c>
      <c r="C32" s="28" t="s">
        <v>134</v>
      </c>
      <c r="D32" s="29">
        <v>4.5</v>
      </c>
      <c r="E32" s="30">
        <v>4.5</v>
      </c>
      <c r="F32" s="29"/>
      <c r="G32" s="29"/>
      <c r="H32" s="115" t="s">
        <v>90</v>
      </c>
    </row>
    <row r="33" spans="1:8" x14ac:dyDescent="0.2">
      <c r="A33" s="26"/>
      <c r="B33" s="98" t="s">
        <v>155</v>
      </c>
      <c r="C33" s="28" t="s">
        <v>171</v>
      </c>
      <c r="D33" s="29">
        <v>6</v>
      </c>
      <c r="E33" s="30">
        <v>6</v>
      </c>
      <c r="F33" s="29"/>
      <c r="G33" s="29"/>
      <c r="H33" s="115" t="s">
        <v>90</v>
      </c>
    </row>
    <row r="34" spans="1:8" x14ac:dyDescent="0.2">
      <c r="A34" s="26"/>
      <c r="B34" s="98" t="s">
        <v>156</v>
      </c>
      <c r="C34" s="28" t="s">
        <v>158</v>
      </c>
      <c r="D34" s="29">
        <v>17.8</v>
      </c>
      <c r="E34" s="30">
        <v>17.8</v>
      </c>
      <c r="F34" s="29"/>
      <c r="G34" s="29"/>
      <c r="H34" s="115" t="s">
        <v>90</v>
      </c>
    </row>
    <row r="35" spans="1:8" x14ac:dyDescent="0.2">
      <c r="A35" s="26"/>
      <c r="B35" s="98" t="s">
        <v>157</v>
      </c>
      <c r="C35" s="28" t="s">
        <v>172</v>
      </c>
      <c r="D35" s="29">
        <v>13.2</v>
      </c>
      <c r="E35" s="30">
        <v>13.2</v>
      </c>
      <c r="F35" s="29"/>
      <c r="G35" s="29"/>
      <c r="H35" s="115" t="s">
        <v>90</v>
      </c>
    </row>
    <row r="36" spans="1:8" x14ac:dyDescent="0.2">
      <c r="A36" s="26"/>
      <c r="B36" s="98" t="s">
        <v>159</v>
      </c>
      <c r="C36" s="28" t="s">
        <v>173</v>
      </c>
      <c r="D36" s="29">
        <v>32.9</v>
      </c>
      <c r="E36" s="30">
        <v>32.9</v>
      </c>
      <c r="F36" s="29"/>
      <c r="G36" s="29"/>
      <c r="H36" s="115" t="s">
        <v>90</v>
      </c>
    </row>
    <row r="37" spans="1:8" x14ac:dyDescent="0.2">
      <c r="A37" s="26"/>
      <c r="B37" s="98" t="s">
        <v>160</v>
      </c>
      <c r="C37" s="28" t="s">
        <v>153</v>
      </c>
      <c r="D37" s="29">
        <v>10.78</v>
      </c>
      <c r="E37" s="30">
        <v>10.78</v>
      </c>
      <c r="F37" s="29"/>
      <c r="G37" s="29"/>
      <c r="H37" s="115" t="s">
        <v>90</v>
      </c>
    </row>
    <row r="38" spans="1:8" x14ac:dyDescent="0.2">
      <c r="A38" s="26"/>
      <c r="B38" s="98" t="s">
        <v>161</v>
      </c>
      <c r="C38" s="96" t="s">
        <v>134</v>
      </c>
      <c r="D38" s="113">
        <v>5.52</v>
      </c>
      <c r="E38" s="97">
        <v>5.52</v>
      </c>
      <c r="F38" s="113"/>
      <c r="G38" s="113"/>
      <c r="H38" s="101" t="s">
        <v>90</v>
      </c>
    </row>
    <row r="39" spans="1:8" x14ac:dyDescent="0.2">
      <c r="A39" s="26"/>
      <c r="B39" s="98" t="s">
        <v>162</v>
      </c>
      <c r="C39" s="96" t="s">
        <v>107</v>
      </c>
      <c r="D39" s="113">
        <v>1.6</v>
      </c>
      <c r="E39" s="97">
        <v>1.6</v>
      </c>
      <c r="F39" s="113"/>
      <c r="G39" s="113"/>
      <c r="H39" s="101" t="s">
        <v>90</v>
      </c>
    </row>
    <row r="40" spans="1:8" x14ac:dyDescent="0.2">
      <c r="A40" s="26"/>
      <c r="B40" s="116" t="s">
        <v>163</v>
      </c>
      <c r="C40" s="117" t="s">
        <v>73</v>
      </c>
      <c r="D40" s="118">
        <v>25.9</v>
      </c>
      <c r="E40" s="119">
        <v>25.9</v>
      </c>
      <c r="F40" s="118"/>
      <c r="G40" s="118"/>
      <c r="H40" s="120" t="s">
        <v>90</v>
      </c>
    </row>
    <row r="41" spans="1:8" x14ac:dyDescent="0.2">
      <c r="A41" s="26"/>
      <c r="B41" s="98" t="s">
        <v>164</v>
      </c>
      <c r="C41" s="96" t="s">
        <v>73</v>
      </c>
      <c r="D41" s="113">
        <v>17.98</v>
      </c>
      <c r="E41" s="97">
        <v>17.98</v>
      </c>
      <c r="F41" s="113"/>
      <c r="G41" s="113"/>
      <c r="H41" s="101" t="s">
        <v>90</v>
      </c>
    </row>
    <row r="42" spans="1:8" x14ac:dyDescent="0.2">
      <c r="A42" s="26"/>
      <c r="B42" s="98" t="s">
        <v>165</v>
      </c>
      <c r="C42" s="96" t="s">
        <v>73</v>
      </c>
      <c r="D42" s="113">
        <v>37.57</v>
      </c>
      <c r="E42" s="97">
        <v>37.57</v>
      </c>
      <c r="F42" s="113"/>
      <c r="G42" s="113"/>
      <c r="H42" s="101" t="s">
        <v>90</v>
      </c>
    </row>
    <row r="43" spans="1:8" x14ac:dyDescent="0.2">
      <c r="A43" s="26"/>
      <c r="B43" s="98" t="s">
        <v>166</v>
      </c>
      <c r="C43" s="96" t="s">
        <v>75</v>
      </c>
      <c r="D43" s="113">
        <v>6.15</v>
      </c>
      <c r="E43" s="97"/>
      <c r="F43" s="113">
        <v>6.15</v>
      </c>
      <c r="G43" s="113"/>
      <c r="H43" s="120"/>
    </row>
    <row r="44" spans="1:8" x14ac:dyDescent="0.2">
      <c r="A44" s="26"/>
      <c r="B44" s="98" t="s">
        <v>167</v>
      </c>
      <c r="C44" s="96" t="s">
        <v>174</v>
      </c>
      <c r="D44" s="113">
        <v>1.57</v>
      </c>
      <c r="E44" s="97"/>
      <c r="F44" s="113">
        <v>1.57</v>
      </c>
      <c r="G44" s="113"/>
      <c r="H44" s="120"/>
    </row>
    <row r="45" spans="1:8" x14ac:dyDescent="0.2">
      <c r="A45" s="26"/>
      <c r="B45" s="111"/>
      <c r="C45" s="94"/>
      <c r="D45" s="114"/>
      <c r="E45" s="97"/>
      <c r="F45" s="114"/>
      <c r="G45" s="113"/>
      <c r="H45" s="102"/>
    </row>
    <row r="46" spans="1:8" ht="13.5" thickBot="1" x14ac:dyDescent="0.25">
      <c r="A46" s="81"/>
      <c r="B46" s="121" t="s">
        <v>180</v>
      </c>
      <c r="C46" s="83"/>
      <c r="D46" s="84">
        <f>SUM(D6:D45)</f>
        <v>420.6699999999999</v>
      </c>
      <c r="E46" s="84">
        <f>SUM(E6:E45)</f>
        <v>390.84999999999991</v>
      </c>
      <c r="F46" s="84">
        <f>SUM(F7:F45)</f>
        <v>11.120000000000001</v>
      </c>
      <c r="G46" s="84">
        <f>SUM(G8:G45)</f>
        <v>18.7</v>
      </c>
      <c r="H46" s="122"/>
    </row>
    <row r="47" spans="1:8" ht="13.5" thickBot="1" x14ac:dyDescent="0.25">
      <c r="A47" s="103"/>
      <c r="B47" s="104" t="s">
        <v>78</v>
      </c>
      <c r="C47" s="105"/>
      <c r="D47" s="106"/>
      <c r="E47" s="107"/>
      <c r="F47" s="106"/>
      <c r="G47" s="107"/>
      <c r="H47" s="108"/>
    </row>
    <row r="48" spans="1:8" x14ac:dyDescent="0.2">
      <c r="A48" s="26"/>
      <c r="B48" s="27" t="s">
        <v>42</v>
      </c>
      <c r="C48" s="32" t="s">
        <v>107</v>
      </c>
      <c r="D48" s="29">
        <v>5.4</v>
      </c>
      <c r="E48" s="30">
        <v>5.4</v>
      </c>
      <c r="F48" s="29"/>
      <c r="G48" s="30"/>
      <c r="H48" s="95" t="s">
        <v>12</v>
      </c>
    </row>
    <row r="49" spans="1:8" x14ac:dyDescent="0.2">
      <c r="A49" s="26"/>
      <c r="B49" s="27" t="s">
        <v>43</v>
      </c>
      <c r="C49" s="32" t="s">
        <v>114</v>
      </c>
      <c r="D49" s="29">
        <v>4</v>
      </c>
      <c r="E49" s="30">
        <v>4</v>
      </c>
      <c r="F49" s="29"/>
      <c r="G49" s="30"/>
      <c r="H49" s="33" t="s">
        <v>90</v>
      </c>
    </row>
    <row r="50" spans="1:8" x14ac:dyDescent="0.2">
      <c r="A50" s="26"/>
      <c r="B50" s="27" t="s">
        <v>44</v>
      </c>
      <c r="C50" s="32" t="s">
        <v>84</v>
      </c>
      <c r="D50" s="29">
        <v>28.6</v>
      </c>
      <c r="E50" s="30">
        <v>28.6</v>
      </c>
      <c r="F50" s="29"/>
      <c r="G50" s="30"/>
      <c r="H50" s="95" t="s">
        <v>12</v>
      </c>
    </row>
    <row r="51" spans="1:8" x14ac:dyDescent="0.2">
      <c r="A51" s="26"/>
      <c r="B51" s="27" t="s">
        <v>45</v>
      </c>
      <c r="C51" s="32" t="s">
        <v>115</v>
      </c>
      <c r="D51" s="29">
        <v>10.199999999999999</v>
      </c>
      <c r="E51" s="30">
        <v>10.199999999999999</v>
      </c>
      <c r="F51" s="29"/>
      <c r="G51" s="30"/>
      <c r="H51" s="31" t="s">
        <v>90</v>
      </c>
    </row>
    <row r="52" spans="1:8" x14ac:dyDescent="0.2">
      <c r="A52" s="26"/>
      <c r="B52" s="27" t="s">
        <v>46</v>
      </c>
      <c r="C52" s="32" t="s">
        <v>77</v>
      </c>
      <c r="D52" s="29">
        <v>9.1999999999999993</v>
      </c>
      <c r="E52" s="30">
        <v>9.1999999999999993</v>
      </c>
      <c r="F52" s="29"/>
      <c r="G52" s="30"/>
      <c r="H52" s="33" t="s">
        <v>90</v>
      </c>
    </row>
    <row r="53" spans="1:8" x14ac:dyDescent="0.2">
      <c r="A53" s="26"/>
      <c r="B53" s="27" t="s">
        <v>85</v>
      </c>
      <c r="C53" s="32" t="s">
        <v>116</v>
      </c>
      <c r="D53" s="29">
        <v>10</v>
      </c>
      <c r="E53" s="30">
        <v>10</v>
      </c>
      <c r="F53" s="29"/>
      <c r="G53" s="30"/>
      <c r="H53" s="33" t="s">
        <v>90</v>
      </c>
    </row>
    <row r="54" spans="1:8" x14ac:dyDescent="0.2">
      <c r="A54" s="26"/>
      <c r="B54" s="27" t="s">
        <v>47</v>
      </c>
      <c r="C54" s="32" t="s">
        <v>116</v>
      </c>
      <c r="D54" s="29">
        <v>10.1</v>
      </c>
      <c r="E54" s="30">
        <v>10.1</v>
      </c>
      <c r="F54" s="29"/>
      <c r="G54" s="30"/>
      <c r="H54" s="33" t="s">
        <v>90</v>
      </c>
    </row>
    <row r="55" spans="1:8" x14ac:dyDescent="0.2">
      <c r="A55" s="26"/>
      <c r="B55" s="27" t="s">
        <v>48</v>
      </c>
      <c r="C55" s="32" t="s">
        <v>116</v>
      </c>
      <c r="D55" s="29">
        <v>10.199999999999999</v>
      </c>
      <c r="E55" s="30">
        <v>10.199999999999999</v>
      </c>
      <c r="F55" s="29"/>
      <c r="G55" s="30"/>
      <c r="H55" s="33" t="s">
        <v>90</v>
      </c>
    </row>
    <row r="56" spans="1:8" x14ac:dyDescent="0.2">
      <c r="A56" s="26"/>
      <c r="B56" s="27" t="s">
        <v>49</v>
      </c>
      <c r="C56" s="32" t="s">
        <v>116</v>
      </c>
      <c r="D56" s="29">
        <v>9.9</v>
      </c>
      <c r="E56" s="30">
        <v>9.9</v>
      </c>
      <c r="F56" s="29"/>
      <c r="G56" s="30"/>
      <c r="H56" s="33" t="s">
        <v>90</v>
      </c>
    </row>
    <row r="57" spans="1:8" x14ac:dyDescent="0.2">
      <c r="A57" s="44"/>
      <c r="B57" s="27" t="s">
        <v>50</v>
      </c>
      <c r="C57" s="32" t="s">
        <v>116</v>
      </c>
      <c r="D57" s="29">
        <v>9.6</v>
      </c>
      <c r="E57" s="30">
        <v>9.6</v>
      </c>
      <c r="F57" s="29"/>
      <c r="G57" s="30"/>
      <c r="H57" s="33" t="s">
        <v>90</v>
      </c>
    </row>
    <row r="58" spans="1:8" x14ac:dyDescent="0.2">
      <c r="A58" s="44"/>
      <c r="B58" s="27" t="s">
        <v>51</v>
      </c>
      <c r="C58" s="32" t="s">
        <v>116</v>
      </c>
      <c r="D58" s="29">
        <v>10.5</v>
      </c>
      <c r="E58" s="30">
        <v>10.5</v>
      </c>
      <c r="F58" s="29"/>
      <c r="G58" s="30"/>
      <c r="H58" s="33" t="s">
        <v>90</v>
      </c>
    </row>
    <row r="59" spans="1:8" x14ac:dyDescent="0.2">
      <c r="A59" s="44"/>
      <c r="B59" s="27" t="s">
        <v>52</v>
      </c>
      <c r="C59" s="32" t="s">
        <v>116</v>
      </c>
      <c r="D59" s="29">
        <v>16.5</v>
      </c>
      <c r="E59" s="30">
        <v>16.5</v>
      </c>
      <c r="F59" s="29"/>
      <c r="G59" s="30"/>
      <c r="H59" s="33" t="s">
        <v>90</v>
      </c>
    </row>
    <row r="60" spans="1:8" x14ac:dyDescent="0.2">
      <c r="A60" s="44"/>
      <c r="B60" s="27" t="s">
        <v>53</v>
      </c>
      <c r="C60" s="32" t="s">
        <v>116</v>
      </c>
      <c r="D60" s="29">
        <v>16.899999999999999</v>
      </c>
      <c r="E60" s="30">
        <v>16.899999999999999</v>
      </c>
      <c r="F60" s="29"/>
      <c r="G60" s="30"/>
      <c r="H60" s="33" t="s">
        <v>90</v>
      </c>
    </row>
    <row r="61" spans="1:8" x14ac:dyDescent="0.2">
      <c r="A61" s="44"/>
      <c r="B61" s="27" t="s">
        <v>54</v>
      </c>
      <c r="C61" s="32" t="s">
        <v>117</v>
      </c>
      <c r="D61" s="29">
        <v>8</v>
      </c>
      <c r="E61" s="30">
        <v>8</v>
      </c>
      <c r="F61" s="29"/>
      <c r="G61" s="30"/>
      <c r="H61" s="33" t="s">
        <v>90</v>
      </c>
    </row>
    <row r="62" spans="1:8" x14ac:dyDescent="0.2">
      <c r="A62" s="44"/>
      <c r="B62" s="27" t="s">
        <v>55</v>
      </c>
      <c r="C62" s="32" t="s">
        <v>117</v>
      </c>
      <c r="D62" s="29">
        <v>4.9000000000000004</v>
      </c>
      <c r="E62" s="30">
        <v>4.9000000000000004</v>
      </c>
      <c r="F62" s="29"/>
      <c r="G62" s="30"/>
      <c r="H62" s="33" t="s">
        <v>90</v>
      </c>
    </row>
    <row r="63" spans="1:8" x14ac:dyDescent="0.2">
      <c r="A63" s="44"/>
      <c r="B63" s="27" t="s">
        <v>56</v>
      </c>
      <c r="C63" s="32" t="s">
        <v>118</v>
      </c>
      <c r="D63" s="29">
        <v>4.2</v>
      </c>
      <c r="E63" s="30">
        <v>4.2</v>
      </c>
      <c r="F63" s="29"/>
      <c r="G63" s="30"/>
      <c r="H63" s="33" t="s">
        <v>90</v>
      </c>
    </row>
    <row r="64" spans="1:8" x14ac:dyDescent="0.2">
      <c r="A64" s="44"/>
      <c r="B64" s="27" t="s">
        <v>57</v>
      </c>
      <c r="C64" s="32" t="s">
        <v>119</v>
      </c>
      <c r="D64" s="29">
        <v>3.2</v>
      </c>
      <c r="E64" s="30">
        <v>3.2</v>
      </c>
      <c r="F64" s="29"/>
      <c r="G64" s="30"/>
      <c r="H64" s="33" t="s">
        <v>90</v>
      </c>
    </row>
    <row r="65" spans="1:8" x14ac:dyDescent="0.2">
      <c r="A65" s="44"/>
      <c r="B65" s="27" t="s">
        <v>58</v>
      </c>
      <c r="C65" s="32" t="s">
        <v>119</v>
      </c>
      <c r="D65" s="29">
        <v>3.1</v>
      </c>
      <c r="E65" s="30">
        <v>3.1</v>
      </c>
      <c r="F65" s="29"/>
      <c r="G65" s="30"/>
      <c r="H65" s="33" t="s">
        <v>90</v>
      </c>
    </row>
    <row r="66" spans="1:8" x14ac:dyDescent="0.2">
      <c r="A66" s="44"/>
      <c r="B66" s="27" t="s">
        <v>59</v>
      </c>
      <c r="C66" s="32" t="s">
        <v>120</v>
      </c>
      <c r="D66" s="29">
        <v>5.7</v>
      </c>
      <c r="E66" s="30">
        <v>5.7</v>
      </c>
      <c r="F66" s="29"/>
      <c r="G66" s="30"/>
      <c r="H66" s="33" t="s">
        <v>90</v>
      </c>
    </row>
    <row r="67" spans="1:8" x14ac:dyDescent="0.2">
      <c r="A67" s="44"/>
      <c r="B67" s="27" t="s">
        <v>88</v>
      </c>
      <c r="C67" s="32" t="s">
        <v>121</v>
      </c>
      <c r="D67" s="29">
        <v>2.5</v>
      </c>
      <c r="E67" s="30"/>
      <c r="F67" s="29"/>
      <c r="G67" s="30">
        <v>2.5</v>
      </c>
      <c r="H67" s="33"/>
    </row>
    <row r="68" spans="1:8" x14ac:dyDescent="0.2">
      <c r="A68" s="44"/>
      <c r="B68" s="27" t="s">
        <v>89</v>
      </c>
      <c r="C68" s="32" t="s">
        <v>122</v>
      </c>
      <c r="D68" s="29">
        <v>2</v>
      </c>
      <c r="E68" s="30"/>
      <c r="F68" s="29"/>
      <c r="G68" s="30">
        <v>2</v>
      </c>
      <c r="H68" s="33"/>
    </row>
    <row r="69" spans="1:8" x14ac:dyDescent="0.2">
      <c r="A69" s="44"/>
      <c r="B69" s="27" t="s">
        <v>60</v>
      </c>
      <c r="C69" s="32" t="s">
        <v>74</v>
      </c>
      <c r="D69" s="29">
        <v>1.6</v>
      </c>
      <c r="E69" s="30">
        <v>1.6</v>
      </c>
      <c r="F69" s="29"/>
      <c r="G69" s="30"/>
      <c r="H69" s="33" t="s">
        <v>90</v>
      </c>
    </row>
    <row r="70" spans="1:8" x14ac:dyDescent="0.2">
      <c r="A70" s="44"/>
      <c r="B70" s="27" t="s">
        <v>61</v>
      </c>
      <c r="C70" s="32" t="s">
        <v>74</v>
      </c>
      <c r="D70" s="29">
        <v>1.7</v>
      </c>
      <c r="E70" s="30">
        <v>1.7</v>
      </c>
      <c r="F70" s="29"/>
      <c r="G70" s="30"/>
      <c r="H70" s="33" t="s">
        <v>90</v>
      </c>
    </row>
    <row r="71" spans="1:8" x14ac:dyDescent="0.2">
      <c r="A71" s="44"/>
      <c r="B71" s="27" t="s">
        <v>62</v>
      </c>
      <c r="C71" s="32" t="s">
        <v>74</v>
      </c>
      <c r="D71" s="29">
        <v>4.7</v>
      </c>
      <c r="E71" s="30">
        <v>4.7</v>
      </c>
      <c r="F71" s="29"/>
      <c r="G71" s="30"/>
      <c r="H71" s="33" t="s">
        <v>1</v>
      </c>
    </row>
    <row r="72" spans="1:8" x14ac:dyDescent="0.2">
      <c r="A72" s="44"/>
      <c r="B72" s="27" t="s">
        <v>63</v>
      </c>
      <c r="C72" s="32" t="s">
        <v>123</v>
      </c>
      <c r="D72" s="29">
        <v>11.8</v>
      </c>
      <c r="E72" s="30">
        <v>11.8</v>
      </c>
      <c r="F72" s="29"/>
      <c r="G72" s="30"/>
      <c r="H72" s="33" t="s">
        <v>90</v>
      </c>
    </row>
    <row r="73" spans="1:8" x14ac:dyDescent="0.2">
      <c r="A73" s="44"/>
      <c r="B73" s="27" t="s">
        <v>64</v>
      </c>
      <c r="C73" s="32" t="s">
        <v>123</v>
      </c>
      <c r="D73" s="29">
        <v>11.5</v>
      </c>
      <c r="E73" s="30">
        <v>11.5</v>
      </c>
      <c r="F73" s="29"/>
      <c r="G73" s="30"/>
      <c r="H73" s="33" t="s">
        <v>90</v>
      </c>
    </row>
    <row r="74" spans="1:8" x14ac:dyDescent="0.2">
      <c r="A74" s="44"/>
      <c r="B74" s="27" t="s">
        <v>65</v>
      </c>
      <c r="C74" s="32" t="s">
        <v>123</v>
      </c>
      <c r="D74" s="29">
        <v>12.2</v>
      </c>
      <c r="E74" s="30">
        <v>12.2</v>
      </c>
      <c r="F74" s="29"/>
      <c r="G74" s="30"/>
      <c r="H74" s="33" t="s">
        <v>90</v>
      </c>
    </row>
    <row r="75" spans="1:8" x14ac:dyDescent="0.2">
      <c r="A75" s="44"/>
      <c r="B75" s="27" t="s">
        <v>91</v>
      </c>
      <c r="C75" s="32" t="s">
        <v>123</v>
      </c>
      <c r="D75" s="29">
        <v>17.5</v>
      </c>
      <c r="E75" s="30">
        <v>17.5</v>
      </c>
      <c r="F75" s="29"/>
      <c r="G75" s="30"/>
      <c r="H75" s="33" t="s">
        <v>90</v>
      </c>
    </row>
    <row r="76" spans="1:8" x14ac:dyDescent="0.2">
      <c r="A76" s="44"/>
      <c r="B76" s="27" t="s">
        <v>92</v>
      </c>
      <c r="C76" s="32" t="s">
        <v>123</v>
      </c>
      <c r="D76" s="29">
        <v>16</v>
      </c>
      <c r="E76" s="30">
        <v>16</v>
      </c>
      <c r="F76" s="29"/>
      <c r="G76" s="30"/>
      <c r="H76" s="33" t="s">
        <v>90</v>
      </c>
    </row>
    <row r="77" spans="1:8" x14ac:dyDescent="0.2">
      <c r="A77" s="44"/>
      <c r="B77" s="27" t="s">
        <v>93</v>
      </c>
      <c r="C77" s="32" t="s">
        <v>175</v>
      </c>
      <c r="D77" s="29">
        <v>11.7</v>
      </c>
      <c r="E77" s="30">
        <v>11.7</v>
      </c>
      <c r="F77" s="29"/>
      <c r="G77" s="30"/>
      <c r="H77" s="33" t="s">
        <v>111</v>
      </c>
    </row>
    <row r="78" spans="1:8" x14ac:dyDescent="0.2">
      <c r="A78" s="44"/>
      <c r="B78" s="27" t="s">
        <v>94</v>
      </c>
      <c r="C78" s="32" t="s">
        <v>123</v>
      </c>
      <c r="D78" s="29">
        <v>16.8</v>
      </c>
      <c r="E78" s="30">
        <v>16.8</v>
      </c>
      <c r="F78" s="29"/>
      <c r="G78" s="30"/>
      <c r="H78" s="33" t="s">
        <v>90</v>
      </c>
    </row>
    <row r="79" spans="1:8" x14ac:dyDescent="0.2">
      <c r="A79" s="44"/>
      <c r="B79" s="27" t="s">
        <v>95</v>
      </c>
      <c r="C79" s="32" t="s">
        <v>112</v>
      </c>
      <c r="D79" s="29">
        <v>17.7</v>
      </c>
      <c r="E79" s="30">
        <v>17.7</v>
      </c>
      <c r="F79" s="29"/>
      <c r="G79" s="30"/>
      <c r="H79" s="33" t="s">
        <v>90</v>
      </c>
    </row>
    <row r="80" spans="1:8" x14ac:dyDescent="0.2">
      <c r="A80" s="44"/>
      <c r="B80" s="27" t="s">
        <v>96</v>
      </c>
      <c r="C80" s="32" t="s">
        <v>75</v>
      </c>
      <c r="D80" s="29">
        <v>18.899999999999999</v>
      </c>
      <c r="E80" s="30"/>
      <c r="F80" s="29">
        <v>18.899999999999999</v>
      </c>
      <c r="G80" s="30"/>
      <c r="H80" s="33"/>
    </row>
    <row r="81" spans="1:8" x14ac:dyDescent="0.2">
      <c r="A81" s="44"/>
      <c r="B81" s="27" t="s">
        <v>97</v>
      </c>
      <c r="C81" s="32" t="s">
        <v>112</v>
      </c>
      <c r="D81" s="29">
        <v>17.7</v>
      </c>
      <c r="E81" s="93">
        <v>17.7</v>
      </c>
      <c r="F81" s="29"/>
      <c r="G81" s="30"/>
      <c r="H81" s="31" t="s">
        <v>90</v>
      </c>
    </row>
    <row r="82" spans="1:8" ht="14.25" customHeight="1" x14ac:dyDescent="0.2">
      <c r="A82" s="44"/>
      <c r="B82" s="27" t="s">
        <v>98</v>
      </c>
      <c r="C82" s="32" t="s">
        <v>112</v>
      </c>
      <c r="D82" s="29">
        <v>18.7</v>
      </c>
      <c r="E82" s="93">
        <v>18.7</v>
      </c>
      <c r="F82" s="29"/>
      <c r="G82" s="30"/>
      <c r="H82" s="31" t="s">
        <v>90</v>
      </c>
    </row>
    <row r="83" spans="1:8" ht="14.25" customHeight="1" x14ac:dyDescent="0.2">
      <c r="A83" s="44"/>
      <c r="B83" s="27" t="s">
        <v>99</v>
      </c>
      <c r="C83" s="32" t="s">
        <v>73</v>
      </c>
      <c r="D83" s="29">
        <v>11.1</v>
      </c>
      <c r="E83" s="93">
        <v>11.1</v>
      </c>
      <c r="F83" s="29"/>
      <c r="G83" s="30"/>
      <c r="H83" s="95" t="s">
        <v>1</v>
      </c>
    </row>
    <row r="84" spans="1:8" ht="14.25" customHeight="1" x14ac:dyDescent="0.2">
      <c r="A84" s="44"/>
      <c r="B84" s="27" t="s">
        <v>100</v>
      </c>
      <c r="C84" s="32" t="s">
        <v>73</v>
      </c>
      <c r="D84" s="29">
        <v>25.3</v>
      </c>
      <c r="E84" s="93">
        <v>25.3</v>
      </c>
      <c r="F84" s="29"/>
      <c r="G84" s="30"/>
      <c r="H84" s="95" t="s">
        <v>1</v>
      </c>
    </row>
    <row r="85" spans="1:8" ht="14.25" customHeight="1" x14ac:dyDescent="0.2">
      <c r="A85" s="44"/>
      <c r="B85" s="27" t="s">
        <v>101</v>
      </c>
      <c r="C85" s="32" t="s">
        <v>73</v>
      </c>
      <c r="D85" s="29">
        <v>8.6</v>
      </c>
      <c r="E85" s="93">
        <v>8.6</v>
      </c>
      <c r="F85" s="29"/>
      <c r="G85" s="30"/>
      <c r="H85" s="95" t="s">
        <v>90</v>
      </c>
    </row>
    <row r="86" spans="1:8" ht="14.25" customHeight="1" x14ac:dyDescent="0.2">
      <c r="A86" s="44"/>
      <c r="B86" s="27" t="s">
        <v>102</v>
      </c>
      <c r="C86" s="32" t="s">
        <v>73</v>
      </c>
      <c r="D86" s="29">
        <v>45.4</v>
      </c>
      <c r="E86" s="93">
        <v>45.4</v>
      </c>
      <c r="F86" s="29"/>
      <c r="G86" s="30"/>
      <c r="H86" s="95" t="s">
        <v>90</v>
      </c>
    </row>
    <row r="87" spans="1:8" ht="14.25" customHeight="1" x14ac:dyDescent="0.2">
      <c r="A87" s="44"/>
      <c r="B87" s="27" t="s">
        <v>103</v>
      </c>
      <c r="C87" s="32" t="s">
        <v>75</v>
      </c>
      <c r="D87" s="29">
        <v>17</v>
      </c>
      <c r="E87" s="93"/>
      <c r="F87" s="29">
        <v>17</v>
      </c>
      <c r="G87" s="30"/>
      <c r="H87" s="31"/>
    </row>
    <row r="88" spans="1:8" ht="14.25" customHeight="1" x14ac:dyDescent="0.2">
      <c r="A88" s="44"/>
      <c r="B88" s="27" t="s">
        <v>104</v>
      </c>
      <c r="C88" s="32" t="s">
        <v>174</v>
      </c>
      <c r="D88" s="29">
        <v>1.6</v>
      </c>
      <c r="E88" s="93"/>
      <c r="F88" s="29">
        <v>1.6</v>
      </c>
      <c r="G88" s="30"/>
      <c r="H88" s="31"/>
    </row>
    <row r="89" spans="1:8" ht="14.25" customHeight="1" x14ac:dyDescent="0.2">
      <c r="A89" s="44"/>
      <c r="B89" s="27" t="s">
        <v>105</v>
      </c>
      <c r="C89" s="32" t="s">
        <v>74</v>
      </c>
      <c r="D89" s="29">
        <v>0.8</v>
      </c>
      <c r="E89" s="93">
        <v>0.8</v>
      </c>
      <c r="F89" s="29"/>
      <c r="G89" s="30"/>
      <c r="H89" s="31" t="s">
        <v>1</v>
      </c>
    </row>
    <row r="90" spans="1:8" x14ac:dyDescent="0.2">
      <c r="A90" s="44"/>
      <c r="B90" s="27" t="s">
        <v>106</v>
      </c>
      <c r="C90" s="32" t="s">
        <v>74</v>
      </c>
      <c r="D90" s="29">
        <v>0.8</v>
      </c>
      <c r="E90" s="93">
        <v>0.8</v>
      </c>
      <c r="F90" s="29"/>
      <c r="G90" s="30"/>
      <c r="H90" s="31" t="s">
        <v>1</v>
      </c>
    </row>
    <row r="91" spans="1:8" x14ac:dyDescent="0.2">
      <c r="A91" s="44"/>
      <c r="B91" s="27"/>
      <c r="C91" s="32"/>
      <c r="D91" s="29"/>
      <c r="E91" s="93"/>
      <c r="F91" s="29"/>
      <c r="G91" s="30"/>
      <c r="H91" s="31"/>
    </row>
    <row r="92" spans="1:8" x14ac:dyDescent="0.2">
      <c r="A92" s="44"/>
      <c r="B92" s="27"/>
      <c r="C92" s="32"/>
      <c r="D92" s="29"/>
      <c r="E92" s="30"/>
      <c r="F92" s="29"/>
      <c r="G92" s="30"/>
      <c r="H92" s="33"/>
    </row>
    <row r="93" spans="1:8" ht="13.5" thickBot="1" x14ac:dyDescent="0.25">
      <c r="A93" s="47"/>
      <c r="B93" s="82" t="s">
        <v>79</v>
      </c>
      <c r="C93" s="83"/>
      <c r="D93" s="84">
        <f>SUM(D48:D92)</f>
        <v>473.79999999999995</v>
      </c>
      <c r="E93" s="84">
        <f>SUM(E48:E92)</f>
        <v>431.79999999999995</v>
      </c>
      <c r="F93" s="84">
        <f>SUM(F48:F92)</f>
        <v>37.5</v>
      </c>
      <c r="G93" s="85">
        <f>SUM(G48:G92)</f>
        <v>4.5</v>
      </c>
      <c r="H93" s="86"/>
    </row>
    <row r="94" spans="1:8" x14ac:dyDescent="0.2">
      <c r="A94" s="87"/>
      <c r="B94" s="76" t="s">
        <v>80</v>
      </c>
      <c r="C94" s="77"/>
      <c r="D94" s="78"/>
      <c r="E94" s="79"/>
      <c r="F94" s="78"/>
      <c r="G94" s="79"/>
      <c r="H94" s="80"/>
    </row>
    <row r="95" spans="1:8" x14ac:dyDescent="0.2">
      <c r="A95" s="44"/>
      <c r="B95" s="27" t="s">
        <v>66</v>
      </c>
      <c r="C95" s="32" t="s">
        <v>124</v>
      </c>
      <c r="D95" s="29">
        <v>41</v>
      </c>
      <c r="E95" s="30">
        <v>41</v>
      </c>
      <c r="F95" s="29"/>
      <c r="G95" s="30"/>
      <c r="H95" s="31" t="s">
        <v>90</v>
      </c>
    </row>
    <row r="96" spans="1:8" x14ac:dyDescent="0.2">
      <c r="A96" s="44"/>
      <c r="B96" s="27" t="s">
        <v>67</v>
      </c>
      <c r="C96" s="32" t="s">
        <v>125</v>
      </c>
      <c r="D96" s="29">
        <v>5.3</v>
      </c>
      <c r="E96" s="30">
        <v>5.3</v>
      </c>
      <c r="F96" s="29"/>
      <c r="G96" s="30"/>
      <c r="H96" s="33" t="s">
        <v>90</v>
      </c>
    </row>
    <row r="97" spans="1:8" x14ac:dyDescent="0.2">
      <c r="A97" s="44"/>
      <c r="B97" s="27" t="s">
        <v>68</v>
      </c>
      <c r="C97" s="32" t="s">
        <v>126</v>
      </c>
      <c r="D97" s="29">
        <v>4.5</v>
      </c>
      <c r="E97" s="30">
        <v>4.5</v>
      </c>
      <c r="F97" s="29"/>
      <c r="G97" s="30"/>
      <c r="H97" s="33" t="s">
        <v>90</v>
      </c>
    </row>
    <row r="98" spans="1:8" x14ac:dyDescent="0.2">
      <c r="A98" s="44"/>
      <c r="B98" s="27" t="s">
        <v>69</v>
      </c>
      <c r="C98" s="32" t="s">
        <v>108</v>
      </c>
      <c r="D98" s="29">
        <v>7.9</v>
      </c>
      <c r="E98" s="30">
        <v>7.9</v>
      </c>
      <c r="F98" s="29"/>
      <c r="G98" s="30"/>
      <c r="H98" s="33" t="s">
        <v>90</v>
      </c>
    </row>
    <row r="99" spans="1:8" x14ac:dyDescent="0.2">
      <c r="A99" s="44"/>
      <c r="B99" s="27" t="s">
        <v>70</v>
      </c>
      <c r="C99" s="32" t="s">
        <v>116</v>
      </c>
      <c r="D99" s="29">
        <v>10</v>
      </c>
      <c r="E99" s="30">
        <v>10</v>
      </c>
      <c r="F99" s="29"/>
      <c r="G99" s="30"/>
      <c r="H99" s="33" t="s">
        <v>90</v>
      </c>
    </row>
    <row r="100" spans="1:8" x14ac:dyDescent="0.2">
      <c r="A100" s="44"/>
      <c r="B100" s="27" t="s">
        <v>71</v>
      </c>
      <c r="C100" s="32" t="s">
        <v>116</v>
      </c>
      <c r="D100" s="29">
        <v>10.1</v>
      </c>
      <c r="E100" s="30">
        <v>10.1</v>
      </c>
      <c r="F100" s="29"/>
      <c r="G100" s="30"/>
      <c r="H100" s="33" t="s">
        <v>90</v>
      </c>
    </row>
    <row r="101" spans="1:8" x14ac:dyDescent="0.2">
      <c r="A101" s="44"/>
      <c r="B101" s="27" t="s">
        <v>72</v>
      </c>
      <c r="C101" s="32" t="s">
        <v>116</v>
      </c>
      <c r="D101" s="29">
        <v>9.6</v>
      </c>
      <c r="E101" s="30">
        <v>9.6</v>
      </c>
      <c r="F101" s="29"/>
      <c r="G101" s="30"/>
      <c r="H101" s="33" t="s">
        <v>90</v>
      </c>
    </row>
    <row r="102" spans="1:8" x14ac:dyDescent="0.2">
      <c r="A102" s="44"/>
      <c r="B102" s="27" t="s">
        <v>109</v>
      </c>
      <c r="C102" s="32" t="s">
        <v>116</v>
      </c>
      <c r="D102" s="29">
        <v>9.9</v>
      </c>
      <c r="E102" s="30">
        <v>9.9</v>
      </c>
      <c r="F102" s="29"/>
      <c r="G102" s="30"/>
      <c r="H102" s="33" t="s">
        <v>90</v>
      </c>
    </row>
    <row r="103" spans="1:8" x14ac:dyDescent="0.2">
      <c r="A103" s="44"/>
      <c r="B103" s="27" t="s">
        <v>128</v>
      </c>
      <c r="C103" s="32" t="s">
        <v>116</v>
      </c>
      <c r="D103" s="29">
        <v>9.8000000000000007</v>
      </c>
      <c r="E103" s="30">
        <v>9.8000000000000007</v>
      </c>
      <c r="F103" s="29"/>
      <c r="G103" s="30"/>
      <c r="H103" s="33" t="s">
        <v>90</v>
      </c>
    </row>
    <row r="104" spans="1:8" x14ac:dyDescent="0.2">
      <c r="A104" s="44"/>
      <c r="B104" s="45">
        <v>210</v>
      </c>
      <c r="C104" s="46" t="s">
        <v>116</v>
      </c>
      <c r="D104" s="29">
        <v>10.5</v>
      </c>
      <c r="E104" s="30">
        <v>10.5</v>
      </c>
      <c r="F104" s="29"/>
      <c r="G104" s="30"/>
      <c r="H104" s="33" t="s">
        <v>90</v>
      </c>
    </row>
    <row r="105" spans="1:8" x14ac:dyDescent="0.2">
      <c r="A105" s="44"/>
      <c r="B105" s="45">
        <v>211</v>
      </c>
      <c r="C105" s="46" t="s">
        <v>73</v>
      </c>
      <c r="D105" s="29">
        <v>54.5</v>
      </c>
      <c r="E105" s="30">
        <v>54.5</v>
      </c>
      <c r="F105" s="29"/>
      <c r="G105" s="30"/>
      <c r="H105" s="33" t="s">
        <v>90</v>
      </c>
    </row>
    <row r="106" spans="1:8" x14ac:dyDescent="0.2">
      <c r="A106" s="44"/>
      <c r="B106" s="45">
        <v>212</v>
      </c>
      <c r="C106" s="46" t="s">
        <v>116</v>
      </c>
      <c r="D106" s="29">
        <v>16.5</v>
      </c>
      <c r="E106" s="30">
        <v>16.5</v>
      </c>
      <c r="F106" s="29"/>
      <c r="G106" s="30"/>
      <c r="H106" s="33" t="s">
        <v>90</v>
      </c>
    </row>
    <row r="107" spans="1:8" x14ac:dyDescent="0.2">
      <c r="A107" s="44"/>
      <c r="B107" s="45">
        <v>213</v>
      </c>
      <c r="C107" s="46" t="s">
        <v>116</v>
      </c>
      <c r="D107" s="29">
        <v>16.899999999999999</v>
      </c>
      <c r="E107" s="30">
        <v>16.899999999999999</v>
      </c>
      <c r="F107" s="29"/>
      <c r="G107" s="30"/>
      <c r="H107" s="33" t="s">
        <v>90</v>
      </c>
    </row>
    <row r="108" spans="1:8" x14ac:dyDescent="0.2">
      <c r="A108" s="44"/>
      <c r="B108" s="45">
        <v>214</v>
      </c>
      <c r="C108" s="46" t="s">
        <v>117</v>
      </c>
      <c r="D108" s="29">
        <v>7.8</v>
      </c>
      <c r="E108" s="30">
        <v>7.8</v>
      </c>
      <c r="F108" s="29"/>
      <c r="G108" s="30"/>
      <c r="H108" s="33" t="s">
        <v>90</v>
      </c>
    </row>
    <row r="109" spans="1:8" x14ac:dyDescent="0.2">
      <c r="A109" s="44"/>
      <c r="B109" s="45">
        <v>215</v>
      </c>
      <c r="C109" s="46" t="s">
        <v>117</v>
      </c>
      <c r="D109" s="29">
        <v>5.0999999999999996</v>
      </c>
      <c r="E109" s="30">
        <v>5.0999999999999996</v>
      </c>
      <c r="F109" s="29"/>
      <c r="G109" s="30"/>
      <c r="H109" s="33" t="s">
        <v>90</v>
      </c>
    </row>
    <row r="110" spans="1:8" x14ac:dyDescent="0.2">
      <c r="A110" s="44"/>
      <c r="B110" s="45">
        <v>216</v>
      </c>
      <c r="C110" s="46" t="s">
        <v>118</v>
      </c>
      <c r="D110" s="29">
        <v>3.7</v>
      </c>
      <c r="E110" s="30">
        <v>3.7</v>
      </c>
      <c r="F110" s="29"/>
      <c r="G110" s="30"/>
      <c r="H110" s="33" t="s">
        <v>90</v>
      </c>
    </row>
    <row r="111" spans="1:8" x14ac:dyDescent="0.2">
      <c r="A111" s="44"/>
      <c r="B111" s="45">
        <v>217</v>
      </c>
      <c r="C111" s="46" t="s">
        <v>119</v>
      </c>
      <c r="D111" s="29">
        <v>2.6</v>
      </c>
      <c r="E111" s="30">
        <v>2.6</v>
      </c>
      <c r="F111" s="29"/>
      <c r="G111" s="30"/>
      <c r="H111" s="33" t="s">
        <v>90</v>
      </c>
    </row>
    <row r="112" spans="1:8" x14ac:dyDescent="0.2">
      <c r="A112" s="44"/>
      <c r="B112" s="45">
        <v>218</v>
      </c>
      <c r="C112" s="46" t="s">
        <v>119</v>
      </c>
      <c r="D112" s="29">
        <v>2.9</v>
      </c>
      <c r="E112" s="30">
        <v>2.9</v>
      </c>
      <c r="F112" s="29"/>
      <c r="G112" s="30"/>
      <c r="H112" s="33" t="s">
        <v>90</v>
      </c>
    </row>
    <row r="113" spans="1:8" x14ac:dyDescent="0.2">
      <c r="A113" s="44"/>
      <c r="B113" s="45">
        <v>219</v>
      </c>
      <c r="C113" s="46" t="s">
        <v>120</v>
      </c>
      <c r="D113" s="29">
        <v>5.8</v>
      </c>
      <c r="E113" s="30">
        <v>5.8</v>
      </c>
      <c r="F113" s="29"/>
      <c r="G113" s="30"/>
      <c r="H113" s="33" t="s">
        <v>90</v>
      </c>
    </row>
    <row r="114" spans="1:8" x14ac:dyDescent="0.2">
      <c r="A114" s="44"/>
      <c r="B114" s="45">
        <v>220</v>
      </c>
      <c r="C114" s="46" t="s">
        <v>121</v>
      </c>
      <c r="D114" s="29">
        <v>2.5</v>
      </c>
      <c r="E114" s="30"/>
      <c r="F114" s="29"/>
      <c r="G114" s="30">
        <v>2.5</v>
      </c>
      <c r="H114" s="33"/>
    </row>
    <row r="115" spans="1:8" x14ac:dyDescent="0.2">
      <c r="A115" s="44"/>
      <c r="B115" s="45">
        <v>221</v>
      </c>
      <c r="C115" s="46" t="s">
        <v>122</v>
      </c>
      <c r="D115" s="29">
        <v>1.9</v>
      </c>
      <c r="E115" s="30">
        <v>1.9</v>
      </c>
      <c r="F115" s="29"/>
      <c r="G115" s="30"/>
      <c r="H115" s="33" t="s">
        <v>90</v>
      </c>
    </row>
    <row r="116" spans="1:8" x14ac:dyDescent="0.2">
      <c r="A116" s="44"/>
      <c r="B116" s="45">
        <v>222</v>
      </c>
      <c r="C116" s="46" t="s">
        <v>74</v>
      </c>
      <c r="D116" s="29">
        <v>1.4</v>
      </c>
      <c r="E116" s="30">
        <v>1.4</v>
      </c>
      <c r="F116" s="29"/>
      <c r="G116" s="30"/>
      <c r="H116" s="33" t="s">
        <v>90</v>
      </c>
    </row>
    <row r="117" spans="1:8" x14ac:dyDescent="0.2">
      <c r="A117" s="44"/>
      <c r="B117" s="45">
        <v>223</v>
      </c>
      <c r="C117" s="46" t="s">
        <v>74</v>
      </c>
      <c r="D117" s="29">
        <v>1.8</v>
      </c>
      <c r="E117" s="30">
        <v>1.8</v>
      </c>
      <c r="F117" s="29"/>
      <c r="G117" s="30"/>
      <c r="H117" s="33" t="s">
        <v>90</v>
      </c>
    </row>
    <row r="118" spans="1:8" x14ac:dyDescent="0.2">
      <c r="A118" s="44"/>
      <c r="B118" s="45">
        <v>224</v>
      </c>
      <c r="C118" s="46" t="s">
        <v>74</v>
      </c>
      <c r="D118" s="29">
        <v>4.4000000000000004</v>
      </c>
      <c r="E118" s="30">
        <v>4.4000000000000004</v>
      </c>
      <c r="F118" s="29"/>
      <c r="G118" s="30"/>
      <c r="H118" s="33" t="s">
        <v>90</v>
      </c>
    </row>
    <row r="119" spans="1:8" x14ac:dyDescent="0.2">
      <c r="A119" s="44"/>
      <c r="B119" s="45">
        <v>225</v>
      </c>
      <c r="C119" s="46" t="s">
        <v>176</v>
      </c>
      <c r="D119" s="29">
        <v>11.9</v>
      </c>
      <c r="E119" s="30">
        <v>11.9</v>
      </c>
      <c r="F119" s="29"/>
      <c r="G119" s="30"/>
      <c r="H119" s="33" t="s">
        <v>90</v>
      </c>
    </row>
    <row r="120" spans="1:8" x14ac:dyDescent="0.2">
      <c r="A120" s="44"/>
      <c r="B120" s="45">
        <v>226</v>
      </c>
      <c r="C120" s="46" t="s">
        <v>177</v>
      </c>
      <c r="D120" s="29">
        <v>11.5</v>
      </c>
      <c r="E120" s="30">
        <v>11.5</v>
      </c>
      <c r="F120" s="29"/>
      <c r="G120" s="30"/>
      <c r="H120" s="33" t="s">
        <v>90</v>
      </c>
    </row>
    <row r="121" spans="1:8" x14ac:dyDescent="0.2">
      <c r="A121" s="44"/>
      <c r="B121" s="45">
        <v>227</v>
      </c>
      <c r="C121" s="46" t="s">
        <v>112</v>
      </c>
      <c r="D121" s="29">
        <v>11.9</v>
      </c>
      <c r="E121" s="30">
        <v>11.9</v>
      </c>
      <c r="F121" s="29"/>
      <c r="G121" s="30"/>
      <c r="H121" s="31" t="s">
        <v>90</v>
      </c>
    </row>
    <row r="122" spans="1:8" x14ac:dyDescent="0.2">
      <c r="A122" s="44"/>
      <c r="B122" s="45">
        <v>228</v>
      </c>
      <c r="C122" s="46" t="s">
        <v>112</v>
      </c>
      <c r="D122" s="29">
        <v>11.6</v>
      </c>
      <c r="E122" s="30">
        <v>11.6</v>
      </c>
      <c r="F122" s="29"/>
      <c r="G122" s="30"/>
      <c r="H122" s="33" t="s">
        <v>90</v>
      </c>
    </row>
    <row r="123" spans="1:8" x14ac:dyDescent="0.2">
      <c r="A123" s="44"/>
      <c r="B123" s="45">
        <v>229</v>
      </c>
      <c r="C123" s="46" t="s">
        <v>112</v>
      </c>
      <c r="D123" s="29">
        <v>12.3</v>
      </c>
      <c r="E123" s="30">
        <v>12.3</v>
      </c>
      <c r="F123" s="29"/>
      <c r="G123" s="30"/>
      <c r="H123" s="33" t="s">
        <v>90</v>
      </c>
    </row>
    <row r="124" spans="1:8" x14ac:dyDescent="0.2">
      <c r="A124" s="44"/>
      <c r="B124" s="45">
        <v>230</v>
      </c>
      <c r="C124" s="46" t="s">
        <v>112</v>
      </c>
      <c r="D124" s="29">
        <v>18.100000000000001</v>
      </c>
      <c r="E124" s="30">
        <v>18.100000000000001</v>
      </c>
      <c r="F124" s="29"/>
      <c r="G124" s="30"/>
      <c r="H124" s="33" t="s">
        <v>90</v>
      </c>
    </row>
    <row r="125" spans="1:8" x14ac:dyDescent="0.2">
      <c r="A125" s="44"/>
      <c r="B125" s="45">
        <v>231</v>
      </c>
      <c r="C125" s="46" t="s">
        <v>112</v>
      </c>
      <c r="D125" s="29">
        <v>17.5</v>
      </c>
      <c r="E125" s="30">
        <v>17.5</v>
      </c>
      <c r="F125" s="29"/>
      <c r="G125" s="30"/>
      <c r="H125" s="33" t="s">
        <v>90</v>
      </c>
    </row>
    <row r="126" spans="1:8" x14ac:dyDescent="0.2">
      <c r="A126" s="44"/>
      <c r="B126" s="45">
        <v>232</v>
      </c>
      <c r="C126" s="46" t="s">
        <v>112</v>
      </c>
      <c r="D126" s="29">
        <v>17.100000000000001</v>
      </c>
      <c r="E126" s="30">
        <v>17.100000000000001</v>
      </c>
      <c r="F126" s="29"/>
      <c r="G126" s="30"/>
      <c r="H126" s="33" t="s">
        <v>90</v>
      </c>
    </row>
    <row r="127" spans="1:8" x14ac:dyDescent="0.2">
      <c r="A127" s="44"/>
      <c r="B127" s="45">
        <v>233</v>
      </c>
      <c r="C127" s="46" t="s">
        <v>112</v>
      </c>
      <c r="D127" s="29">
        <v>17.3</v>
      </c>
      <c r="E127" s="30">
        <v>17.3</v>
      </c>
      <c r="F127" s="29"/>
      <c r="G127" s="30"/>
      <c r="H127" s="33" t="s">
        <v>90</v>
      </c>
    </row>
    <row r="128" spans="1:8" x14ac:dyDescent="0.2">
      <c r="A128" s="44"/>
      <c r="B128" s="45">
        <v>234</v>
      </c>
      <c r="C128" s="46" t="s">
        <v>112</v>
      </c>
      <c r="D128" s="29">
        <v>13.1</v>
      </c>
      <c r="E128" s="30">
        <v>13.1</v>
      </c>
      <c r="F128" s="29"/>
      <c r="G128" s="30"/>
      <c r="H128" s="33" t="s">
        <v>90</v>
      </c>
    </row>
    <row r="129" spans="1:20" x14ac:dyDescent="0.2">
      <c r="A129" s="44"/>
      <c r="B129" s="45">
        <v>235</v>
      </c>
      <c r="C129" s="46" t="s">
        <v>129</v>
      </c>
      <c r="D129" s="29">
        <v>2.8</v>
      </c>
      <c r="E129" s="30">
        <v>2.8</v>
      </c>
      <c r="F129" s="29"/>
      <c r="G129" s="30"/>
      <c r="H129" s="33" t="s">
        <v>90</v>
      </c>
    </row>
    <row r="130" spans="1:20" x14ac:dyDescent="0.2">
      <c r="A130" s="44"/>
      <c r="B130" s="45">
        <v>236</v>
      </c>
      <c r="C130" s="46" t="s">
        <v>73</v>
      </c>
      <c r="D130" s="29">
        <v>44.6</v>
      </c>
      <c r="E130" s="30">
        <v>44.6</v>
      </c>
      <c r="F130" s="29"/>
      <c r="G130" s="30"/>
      <c r="H130" s="33" t="s">
        <v>90</v>
      </c>
    </row>
    <row r="131" spans="1:20" x14ac:dyDescent="0.2">
      <c r="A131" s="44"/>
      <c r="B131" s="45">
        <v>237</v>
      </c>
      <c r="C131" s="46" t="s">
        <v>75</v>
      </c>
      <c r="D131" s="29">
        <v>19.600000000000001</v>
      </c>
      <c r="E131" s="30"/>
      <c r="F131" s="29">
        <v>19.600000000000001</v>
      </c>
      <c r="G131" s="30"/>
      <c r="H131" s="33"/>
    </row>
    <row r="132" spans="1:20" x14ac:dyDescent="0.2">
      <c r="A132" s="44"/>
      <c r="B132" s="45">
        <v>238</v>
      </c>
      <c r="C132" s="46" t="s">
        <v>75</v>
      </c>
      <c r="D132" s="29">
        <v>19.600000000000001</v>
      </c>
      <c r="E132" s="30"/>
      <c r="F132" s="29">
        <v>19.600000000000001</v>
      </c>
      <c r="G132" s="30"/>
      <c r="H132" s="33"/>
    </row>
    <row r="133" spans="1:20" x14ac:dyDescent="0.2">
      <c r="A133" s="44"/>
      <c r="B133" s="45">
        <v>239</v>
      </c>
      <c r="C133" s="46" t="s">
        <v>174</v>
      </c>
      <c r="D133" s="29">
        <v>1.5</v>
      </c>
      <c r="E133" s="30"/>
      <c r="F133" s="30">
        <v>1.5</v>
      </c>
      <c r="G133" s="30"/>
      <c r="H133" s="33"/>
    </row>
    <row r="134" spans="1:20" x14ac:dyDescent="0.2">
      <c r="A134" s="44"/>
      <c r="B134" s="45">
        <v>240</v>
      </c>
      <c r="C134" s="46" t="s">
        <v>74</v>
      </c>
      <c r="D134" s="29">
        <v>1</v>
      </c>
      <c r="E134" s="30">
        <v>1</v>
      </c>
      <c r="F134" s="29"/>
      <c r="G134" s="30"/>
      <c r="H134" s="33" t="s">
        <v>90</v>
      </c>
    </row>
    <row r="135" spans="1:20" x14ac:dyDescent="0.2">
      <c r="A135" s="44"/>
      <c r="B135" s="45">
        <v>241</v>
      </c>
      <c r="C135" s="46" t="s">
        <v>74</v>
      </c>
      <c r="D135" s="29">
        <v>1</v>
      </c>
      <c r="E135" s="30">
        <v>1</v>
      </c>
      <c r="F135" s="29"/>
      <c r="G135" s="30"/>
      <c r="H135" s="33" t="s">
        <v>90</v>
      </c>
    </row>
    <row r="136" spans="1:20" x14ac:dyDescent="0.2">
      <c r="A136" s="44"/>
      <c r="B136" s="45"/>
      <c r="C136" s="46"/>
      <c r="D136" s="29"/>
      <c r="E136" s="30"/>
      <c r="F136" s="29"/>
      <c r="G136" s="30"/>
      <c r="H136" s="31"/>
    </row>
    <row r="137" spans="1:20" x14ac:dyDescent="0.2">
      <c r="A137" s="44"/>
      <c r="B137" s="45"/>
      <c r="C137" s="46"/>
      <c r="D137" s="29"/>
      <c r="E137" s="30"/>
      <c r="F137" s="29"/>
      <c r="G137" s="30"/>
      <c r="H137" s="31"/>
    </row>
    <row r="138" spans="1:20" ht="13.5" thickBot="1" x14ac:dyDescent="0.25">
      <c r="A138" s="123"/>
      <c r="B138" s="82" t="s">
        <v>81</v>
      </c>
      <c r="C138" s="124"/>
      <c r="D138" s="84">
        <f>SUM(D95:D137)</f>
        <v>478.80000000000018</v>
      </c>
      <c r="E138" s="84">
        <f>SUM(E95:E137)</f>
        <v>435.60000000000014</v>
      </c>
      <c r="F138" s="84">
        <f>SUM(F95:F137)</f>
        <v>40.700000000000003</v>
      </c>
      <c r="G138" s="84">
        <f>SUM(G95:G137)</f>
        <v>2.5</v>
      </c>
      <c r="H138" s="125"/>
    </row>
    <row r="139" spans="1:20" x14ac:dyDescent="0.2">
      <c r="A139" s="89"/>
      <c r="B139" s="88" t="s">
        <v>82</v>
      </c>
      <c r="C139" s="89"/>
      <c r="D139" s="90"/>
      <c r="E139" s="91"/>
      <c r="F139" s="90"/>
      <c r="G139" s="90"/>
      <c r="H139" s="92"/>
    </row>
    <row r="140" spans="1:20" x14ac:dyDescent="0.2">
      <c r="A140" s="50"/>
      <c r="B140" s="45">
        <v>301</v>
      </c>
      <c r="C140" s="46" t="s">
        <v>112</v>
      </c>
      <c r="D140" s="29">
        <v>10.7</v>
      </c>
      <c r="E140" s="30">
        <v>10.7</v>
      </c>
      <c r="F140" s="29"/>
      <c r="G140" s="30"/>
      <c r="H140" s="31" t="s">
        <v>90</v>
      </c>
    </row>
    <row r="141" spans="1:20" x14ac:dyDescent="0.2">
      <c r="A141" s="50"/>
      <c r="B141" s="45">
        <v>302</v>
      </c>
      <c r="C141" s="46" t="s">
        <v>178</v>
      </c>
      <c r="D141" s="29">
        <v>11.7</v>
      </c>
      <c r="E141" s="30">
        <v>11.7</v>
      </c>
      <c r="F141" s="29"/>
      <c r="G141" s="30"/>
      <c r="H141" s="33" t="s">
        <v>83</v>
      </c>
    </row>
    <row r="142" spans="1:20" x14ac:dyDescent="0.2">
      <c r="A142" s="50"/>
      <c r="B142" s="45">
        <v>303</v>
      </c>
      <c r="C142" s="46" t="s">
        <v>112</v>
      </c>
      <c r="D142" s="29">
        <v>10.8</v>
      </c>
      <c r="E142" s="30">
        <v>10.8</v>
      </c>
      <c r="F142" s="29"/>
      <c r="G142" s="30"/>
      <c r="H142" s="31" t="s">
        <v>90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s="2" customFormat="1" x14ac:dyDescent="0.2">
      <c r="A143" s="50"/>
      <c r="B143" s="45">
        <v>304</v>
      </c>
      <c r="C143" s="46" t="s">
        <v>112</v>
      </c>
      <c r="D143" s="29">
        <v>10.6</v>
      </c>
      <c r="E143" s="30">
        <v>10.6</v>
      </c>
      <c r="F143" s="29"/>
      <c r="G143" s="30"/>
      <c r="H143" s="33" t="s">
        <v>90</v>
      </c>
    </row>
    <row r="144" spans="1:20" s="2" customFormat="1" x14ac:dyDescent="0.2">
      <c r="A144" s="50"/>
      <c r="B144" s="45">
        <v>305</v>
      </c>
      <c r="C144" s="46" t="s">
        <v>112</v>
      </c>
      <c r="D144" s="29">
        <v>10.5</v>
      </c>
      <c r="E144" s="30">
        <v>10.5</v>
      </c>
      <c r="F144" s="29"/>
      <c r="G144" s="30"/>
      <c r="H144" s="33" t="s">
        <v>90</v>
      </c>
    </row>
    <row r="145" spans="1:8" s="2" customFormat="1" x14ac:dyDescent="0.2">
      <c r="A145" s="50"/>
      <c r="B145" s="45">
        <v>306</v>
      </c>
      <c r="C145" s="46" t="s">
        <v>112</v>
      </c>
      <c r="D145" s="29">
        <v>11</v>
      </c>
      <c r="E145" s="30">
        <v>11</v>
      </c>
      <c r="F145" s="29"/>
      <c r="G145" s="30"/>
      <c r="H145" s="33" t="s">
        <v>90</v>
      </c>
    </row>
    <row r="146" spans="1:8" s="2" customFormat="1" x14ac:dyDescent="0.2">
      <c r="A146" s="50"/>
      <c r="B146" s="45">
        <v>307</v>
      </c>
      <c r="C146" s="46" t="s">
        <v>112</v>
      </c>
      <c r="D146" s="29">
        <v>10.5</v>
      </c>
      <c r="E146" s="30">
        <v>10.5</v>
      </c>
      <c r="F146" s="29"/>
      <c r="G146" s="30"/>
      <c r="H146" s="33" t="s">
        <v>90</v>
      </c>
    </row>
    <row r="147" spans="1:8" s="2" customFormat="1" x14ac:dyDescent="0.2">
      <c r="A147" s="50"/>
      <c r="B147" s="45">
        <v>308</v>
      </c>
      <c r="C147" s="46" t="s">
        <v>112</v>
      </c>
      <c r="D147" s="29">
        <v>11.3</v>
      </c>
      <c r="E147" s="30">
        <v>11.3</v>
      </c>
      <c r="F147" s="29"/>
      <c r="G147" s="30"/>
      <c r="H147" s="33" t="s">
        <v>90</v>
      </c>
    </row>
    <row r="148" spans="1:8" s="2" customFormat="1" x14ac:dyDescent="0.2">
      <c r="A148" s="50"/>
      <c r="B148" s="45">
        <v>309</v>
      </c>
      <c r="C148" s="46" t="s">
        <v>75</v>
      </c>
      <c r="D148" s="29">
        <v>20.2</v>
      </c>
      <c r="E148" s="30"/>
      <c r="F148" s="29">
        <v>20.2</v>
      </c>
      <c r="G148" s="30"/>
      <c r="H148" s="33"/>
    </row>
    <row r="149" spans="1:8" s="2" customFormat="1" x14ac:dyDescent="0.2">
      <c r="A149" s="50"/>
      <c r="B149" s="45">
        <v>310</v>
      </c>
      <c r="C149" s="46" t="s">
        <v>112</v>
      </c>
      <c r="D149" s="29">
        <v>16.7</v>
      </c>
      <c r="E149" s="30">
        <v>16.7</v>
      </c>
      <c r="F149" s="29"/>
      <c r="G149" s="30"/>
      <c r="H149" s="33" t="s">
        <v>90</v>
      </c>
    </row>
    <row r="150" spans="1:8" s="2" customFormat="1" x14ac:dyDescent="0.2">
      <c r="A150" s="50"/>
      <c r="B150" s="45">
        <v>311</v>
      </c>
      <c r="C150" s="46" t="s">
        <v>112</v>
      </c>
      <c r="D150" s="29">
        <v>17.899999999999999</v>
      </c>
      <c r="E150" s="30">
        <v>17.899999999999999</v>
      </c>
      <c r="F150" s="29"/>
      <c r="G150" s="30"/>
      <c r="H150" s="33" t="s">
        <v>90</v>
      </c>
    </row>
    <row r="151" spans="1:8" s="2" customFormat="1" x14ac:dyDescent="0.2">
      <c r="A151" s="50"/>
      <c r="B151" s="45">
        <v>312</v>
      </c>
      <c r="C151" s="46" t="s">
        <v>112</v>
      </c>
      <c r="D151" s="29">
        <v>17.2</v>
      </c>
      <c r="E151" s="30">
        <v>17.2</v>
      </c>
      <c r="F151" s="29"/>
      <c r="G151" s="30"/>
      <c r="H151" s="33" t="s">
        <v>90</v>
      </c>
    </row>
    <row r="152" spans="1:8" s="2" customFormat="1" x14ac:dyDescent="0.2">
      <c r="A152" s="50"/>
      <c r="B152" s="45">
        <v>313</v>
      </c>
      <c r="C152" s="46" t="s">
        <v>112</v>
      </c>
      <c r="D152" s="29">
        <v>17.399999999999999</v>
      </c>
      <c r="E152" s="30">
        <v>17.399999999999999</v>
      </c>
      <c r="F152" s="29"/>
      <c r="G152" s="30"/>
      <c r="H152" s="33" t="s">
        <v>90</v>
      </c>
    </row>
    <row r="153" spans="1:8" s="2" customFormat="1" x14ac:dyDescent="0.2">
      <c r="A153" s="50"/>
      <c r="B153" s="45">
        <v>314</v>
      </c>
      <c r="C153" s="46" t="s">
        <v>121</v>
      </c>
      <c r="D153" s="29">
        <v>2.5</v>
      </c>
      <c r="E153" s="30"/>
      <c r="F153" s="29"/>
      <c r="G153" s="30">
        <v>2.5</v>
      </c>
      <c r="H153" s="33"/>
    </row>
    <row r="154" spans="1:8" s="2" customFormat="1" x14ac:dyDescent="0.2">
      <c r="A154" s="50"/>
      <c r="B154" s="45">
        <v>315</v>
      </c>
      <c r="C154" s="46" t="s">
        <v>122</v>
      </c>
      <c r="D154" s="29">
        <v>1.9</v>
      </c>
      <c r="E154" s="30"/>
      <c r="F154" s="29"/>
      <c r="G154" s="30">
        <v>1.9</v>
      </c>
      <c r="H154" s="33"/>
    </row>
    <row r="155" spans="1:8" s="2" customFormat="1" x14ac:dyDescent="0.2">
      <c r="A155" s="50"/>
      <c r="B155" s="45">
        <v>316</v>
      </c>
      <c r="C155" s="46" t="s">
        <v>74</v>
      </c>
      <c r="D155" s="29">
        <v>6.4</v>
      </c>
      <c r="E155" s="30">
        <v>6.4</v>
      </c>
      <c r="F155" s="29"/>
      <c r="G155" s="30"/>
      <c r="H155" s="33" t="s">
        <v>90</v>
      </c>
    </row>
    <row r="156" spans="1:8" s="2" customFormat="1" x14ac:dyDescent="0.2">
      <c r="A156" s="50"/>
      <c r="B156" s="45">
        <v>317</v>
      </c>
      <c r="C156" s="46" t="s">
        <v>74</v>
      </c>
      <c r="D156" s="29">
        <v>4.5</v>
      </c>
      <c r="E156" s="30">
        <v>4.5</v>
      </c>
      <c r="F156" s="29"/>
      <c r="G156" s="30"/>
      <c r="H156" s="33" t="s">
        <v>1</v>
      </c>
    </row>
    <row r="157" spans="1:8" s="2" customFormat="1" x14ac:dyDescent="0.2">
      <c r="A157" s="50"/>
      <c r="B157" s="45">
        <v>318</v>
      </c>
      <c r="C157" s="46" t="s">
        <v>112</v>
      </c>
      <c r="D157" s="29">
        <v>11.3</v>
      </c>
      <c r="E157" s="30">
        <v>11.3</v>
      </c>
      <c r="F157" s="29"/>
      <c r="G157" s="30"/>
      <c r="H157" s="33" t="s">
        <v>90</v>
      </c>
    </row>
    <row r="158" spans="1:8" s="2" customFormat="1" x14ac:dyDescent="0.2">
      <c r="A158" s="50"/>
      <c r="B158" s="45">
        <v>319</v>
      </c>
      <c r="C158" s="46" t="s">
        <v>112</v>
      </c>
      <c r="D158" s="29">
        <v>12</v>
      </c>
      <c r="E158" s="30">
        <v>12</v>
      </c>
      <c r="F158" s="29"/>
      <c r="G158" s="30"/>
      <c r="H158" s="33" t="s">
        <v>90</v>
      </c>
    </row>
    <row r="159" spans="1:8" s="2" customFormat="1" x14ac:dyDescent="0.2">
      <c r="A159" s="50"/>
      <c r="B159" s="45">
        <v>320</v>
      </c>
      <c r="C159" s="46" t="s">
        <v>112</v>
      </c>
      <c r="D159" s="29">
        <v>11.8</v>
      </c>
      <c r="E159" s="30">
        <v>11.8</v>
      </c>
      <c r="F159" s="29"/>
      <c r="G159" s="30"/>
      <c r="H159" s="33" t="s">
        <v>90</v>
      </c>
    </row>
    <row r="160" spans="1:8" s="2" customFormat="1" x14ac:dyDescent="0.2">
      <c r="A160" s="50"/>
      <c r="B160" s="45">
        <v>321</v>
      </c>
      <c r="C160" s="46" t="s">
        <v>112</v>
      </c>
      <c r="D160" s="29">
        <v>12</v>
      </c>
      <c r="E160" s="30">
        <v>12</v>
      </c>
      <c r="F160" s="29"/>
      <c r="G160" s="30"/>
      <c r="H160" s="33" t="s">
        <v>90</v>
      </c>
    </row>
    <row r="161" spans="1:8" s="2" customFormat="1" x14ac:dyDescent="0.2">
      <c r="A161" s="50"/>
      <c r="B161" s="45">
        <v>322</v>
      </c>
      <c r="C161" s="46" t="s">
        <v>112</v>
      </c>
      <c r="D161" s="29">
        <v>18.8</v>
      </c>
      <c r="E161" s="30">
        <v>18.8</v>
      </c>
      <c r="F161" s="29"/>
      <c r="G161" s="30"/>
      <c r="H161" s="33" t="s">
        <v>90</v>
      </c>
    </row>
    <row r="162" spans="1:8" s="2" customFormat="1" x14ac:dyDescent="0.2">
      <c r="A162" s="50"/>
      <c r="B162" s="45">
        <v>323</v>
      </c>
      <c r="C162" s="46" t="s">
        <v>112</v>
      </c>
      <c r="D162" s="29">
        <v>18.5</v>
      </c>
      <c r="E162" s="30">
        <v>18.5</v>
      </c>
      <c r="F162" s="29"/>
      <c r="G162" s="30"/>
      <c r="H162" s="33" t="s">
        <v>90</v>
      </c>
    </row>
    <row r="163" spans="1:8" s="2" customFormat="1" x14ac:dyDescent="0.2">
      <c r="A163" s="50"/>
      <c r="B163" s="45">
        <v>324</v>
      </c>
      <c r="C163" s="46" t="s">
        <v>112</v>
      </c>
      <c r="D163" s="29">
        <v>16.899999999999999</v>
      </c>
      <c r="E163" s="30">
        <v>16.899999999999999</v>
      </c>
      <c r="F163" s="29"/>
      <c r="G163" s="30"/>
      <c r="H163" s="33" t="s">
        <v>90</v>
      </c>
    </row>
    <row r="164" spans="1:8" s="2" customFormat="1" x14ac:dyDescent="0.2">
      <c r="A164" s="50"/>
      <c r="B164" s="45">
        <v>325</v>
      </c>
      <c r="C164" s="46" t="s">
        <v>112</v>
      </c>
      <c r="D164" s="29">
        <v>17</v>
      </c>
      <c r="E164" s="30">
        <v>17</v>
      </c>
      <c r="F164" s="29"/>
      <c r="G164" s="48"/>
      <c r="H164" s="33" t="s">
        <v>90</v>
      </c>
    </row>
    <row r="165" spans="1:8" s="2" customFormat="1" x14ac:dyDescent="0.2">
      <c r="A165" s="50"/>
      <c r="B165" s="45">
        <v>326</v>
      </c>
      <c r="C165" s="46" t="s">
        <v>112</v>
      </c>
      <c r="D165" s="29">
        <v>17.7</v>
      </c>
      <c r="E165" s="30">
        <v>17.7</v>
      </c>
      <c r="F165" s="29"/>
      <c r="G165" s="30"/>
      <c r="H165" s="33" t="s">
        <v>90</v>
      </c>
    </row>
    <row r="166" spans="1:8" s="2" customFormat="1" x14ac:dyDescent="0.2">
      <c r="A166" s="50"/>
      <c r="B166" s="45">
        <v>327</v>
      </c>
      <c r="C166" s="46" t="s">
        <v>112</v>
      </c>
      <c r="D166" s="29">
        <v>16.899999999999999</v>
      </c>
      <c r="E166" s="30">
        <v>16.899999999999999</v>
      </c>
      <c r="F166" s="29"/>
      <c r="G166" s="30"/>
      <c r="H166" s="33" t="s">
        <v>90</v>
      </c>
    </row>
    <row r="167" spans="1:8" s="2" customFormat="1" x14ac:dyDescent="0.2">
      <c r="A167" s="50"/>
      <c r="B167" s="45">
        <v>328</v>
      </c>
      <c r="C167" s="46" t="s">
        <v>75</v>
      </c>
      <c r="D167" s="29">
        <v>20.399999999999999</v>
      </c>
      <c r="E167" s="30"/>
      <c r="F167" s="29">
        <v>20.399999999999999</v>
      </c>
      <c r="G167" s="30"/>
      <c r="H167" s="33"/>
    </row>
    <row r="168" spans="1:8" s="2" customFormat="1" x14ac:dyDescent="0.2">
      <c r="A168" s="50"/>
      <c r="B168" s="45">
        <v>329</v>
      </c>
      <c r="C168" s="46" t="s">
        <v>73</v>
      </c>
      <c r="D168" s="29">
        <v>83.8</v>
      </c>
      <c r="E168" s="30">
        <v>83.8</v>
      </c>
      <c r="F168" s="29"/>
      <c r="G168" s="30"/>
      <c r="H168" s="33" t="s">
        <v>1</v>
      </c>
    </row>
    <row r="169" spans="1:8" s="2" customFormat="1" x14ac:dyDescent="0.2">
      <c r="A169" s="50"/>
      <c r="B169" s="45">
        <v>330</v>
      </c>
      <c r="C169" s="46" t="s">
        <v>74</v>
      </c>
      <c r="D169" s="29">
        <v>1.2</v>
      </c>
      <c r="E169" s="30">
        <v>1.2</v>
      </c>
      <c r="F169" s="29"/>
      <c r="G169" s="30"/>
      <c r="H169" s="31" t="s">
        <v>1</v>
      </c>
    </row>
    <row r="170" spans="1:8" s="2" customFormat="1" x14ac:dyDescent="0.2">
      <c r="A170" s="50"/>
      <c r="B170" s="45">
        <v>331</v>
      </c>
      <c r="C170" s="46" t="s">
        <v>74</v>
      </c>
      <c r="D170" s="29">
        <v>1.2</v>
      </c>
      <c r="E170" s="30">
        <v>1.2</v>
      </c>
      <c r="F170" s="29"/>
      <c r="G170" s="30"/>
      <c r="H170" s="31" t="s">
        <v>1</v>
      </c>
    </row>
    <row r="171" spans="1:8" s="2" customFormat="1" x14ac:dyDescent="0.2">
      <c r="A171" s="50"/>
      <c r="B171" s="45">
        <v>332</v>
      </c>
      <c r="C171" s="46" t="s">
        <v>74</v>
      </c>
      <c r="D171" s="29">
        <v>1.1000000000000001</v>
      </c>
      <c r="E171" s="30">
        <v>1.1000000000000001</v>
      </c>
      <c r="F171" s="29"/>
      <c r="G171" s="30"/>
      <c r="H171" s="31" t="s">
        <v>90</v>
      </c>
    </row>
    <row r="172" spans="1:8" s="2" customFormat="1" x14ac:dyDescent="0.2">
      <c r="A172" s="50"/>
      <c r="B172" s="45">
        <v>333</v>
      </c>
      <c r="C172" s="46" t="s">
        <v>74</v>
      </c>
      <c r="D172" s="29">
        <v>1.1000000000000001</v>
      </c>
      <c r="E172" s="30">
        <v>1.1000000000000001</v>
      </c>
      <c r="F172" s="29"/>
      <c r="G172" s="30"/>
      <c r="H172" s="31" t="s">
        <v>90</v>
      </c>
    </row>
    <row r="173" spans="1:8" s="2" customFormat="1" x14ac:dyDescent="0.2">
      <c r="A173" s="50"/>
      <c r="B173" s="45"/>
      <c r="C173" s="46"/>
      <c r="D173" s="29"/>
      <c r="E173" s="30"/>
      <c r="F173" s="29"/>
      <c r="G173" s="30"/>
      <c r="H173" s="31"/>
    </row>
    <row r="174" spans="1:8" s="2" customFormat="1" ht="13.5" thickBot="1" x14ac:dyDescent="0.25">
      <c r="A174" s="123"/>
      <c r="B174" s="82" t="s">
        <v>181</v>
      </c>
      <c r="C174" s="124"/>
      <c r="D174" s="84">
        <f>SUM(D140:D173)</f>
        <v>453.5</v>
      </c>
      <c r="E174" s="84">
        <f>SUM(E140:E173)</f>
        <v>408.50000000000006</v>
      </c>
      <c r="F174" s="84">
        <f>SUM(F140:F173)</f>
        <v>40.599999999999994</v>
      </c>
      <c r="G174" s="84">
        <f>SUM(G140:G173)</f>
        <v>4.4000000000000004</v>
      </c>
      <c r="H174" s="125"/>
    </row>
    <row r="175" spans="1:8" s="2" customFormat="1" ht="13.5" thickBot="1" x14ac:dyDescent="0.25">
      <c r="A175" s="126"/>
      <c r="B175" s="127" t="s">
        <v>0</v>
      </c>
      <c r="C175" s="128"/>
      <c r="D175" s="129">
        <f>D174+D138+D93+D46</f>
        <v>1826.77</v>
      </c>
      <c r="E175" s="129">
        <f>E174+E138+E93+E46</f>
        <v>1666.75</v>
      </c>
      <c r="F175" s="129">
        <f>F174+F138+F93+F46</f>
        <v>129.91999999999999</v>
      </c>
      <c r="G175" s="129">
        <f>G174+G138+G93+G46</f>
        <v>30.1</v>
      </c>
      <c r="H175" s="130"/>
    </row>
    <row r="176" spans="1:8" s="2" customFormat="1" x14ac:dyDescent="0.2">
      <c r="A176" s="50"/>
      <c r="B176" s="50"/>
      <c r="D176" s="50"/>
      <c r="E176" s="50"/>
      <c r="F176" s="50"/>
      <c r="G176" s="50"/>
    </row>
    <row r="177" spans="1:7" s="2" customFormat="1" x14ac:dyDescent="0.2">
      <c r="A177" s="50"/>
      <c r="B177" s="50"/>
      <c r="D177" s="50"/>
      <c r="E177" s="50"/>
      <c r="F177" s="50"/>
      <c r="G177" s="50"/>
    </row>
    <row r="178" spans="1:7" s="2" customFormat="1" x14ac:dyDescent="0.2">
      <c r="A178" s="49"/>
      <c r="B178" s="50"/>
      <c r="D178" s="50"/>
      <c r="E178" s="50"/>
      <c r="F178" s="50"/>
      <c r="G178" s="50"/>
    </row>
    <row r="179" spans="1:7" s="2" customFormat="1" x14ac:dyDescent="0.2">
      <c r="A179" s="49"/>
      <c r="B179" s="50"/>
      <c r="D179" s="50"/>
      <c r="E179" s="50"/>
      <c r="F179" s="50"/>
      <c r="G179" s="50"/>
    </row>
    <row r="180" spans="1:7" s="2" customFormat="1" x14ac:dyDescent="0.2">
      <c r="A180" s="49"/>
      <c r="B180" s="50"/>
      <c r="D180" s="50"/>
      <c r="E180" s="50"/>
      <c r="F180" s="50"/>
      <c r="G180" s="50"/>
    </row>
    <row r="181" spans="1:7" s="2" customFormat="1" x14ac:dyDescent="0.2">
      <c r="A181" s="50"/>
      <c r="B181" s="50"/>
      <c r="D181" s="50"/>
      <c r="E181" s="50"/>
      <c r="F181" s="50"/>
      <c r="G181" s="50"/>
    </row>
    <row r="182" spans="1:7" s="2" customFormat="1" x14ac:dyDescent="0.2">
      <c r="A182" s="50"/>
      <c r="B182" s="50"/>
      <c r="D182" s="50"/>
      <c r="E182" s="50"/>
      <c r="F182" s="50"/>
      <c r="G182" s="50"/>
    </row>
    <row r="183" spans="1:7" s="2" customFormat="1" x14ac:dyDescent="0.2">
      <c r="A183" s="50"/>
      <c r="B183" s="50"/>
      <c r="D183" s="50"/>
      <c r="E183" s="50"/>
      <c r="F183" s="50"/>
      <c r="G183" s="50"/>
    </row>
    <row r="184" spans="1:7" s="2" customFormat="1" x14ac:dyDescent="0.2">
      <c r="A184" s="50"/>
      <c r="B184" s="50"/>
      <c r="D184" s="50"/>
      <c r="E184" s="50"/>
      <c r="F184" s="50"/>
      <c r="G184" s="50"/>
    </row>
    <row r="185" spans="1:7" s="2" customFormat="1" x14ac:dyDescent="0.2">
      <c r="A185" s="50"/>
      <c r="B185" s="50"/>
      <c r="D185" s="50"/>
      <c r="E185" s="50"/>
      <c r="F185" s="50"/>
      <c r="G185" s="50"/>
    </row>
    <row r="186" spans="1:7" s="2" customFormat="1" x14ac:dyDescent="0.2">
      <c r="A186" s="50"/>
      <c r="B186" s="50"/>
      <c r="D186" s="50"/>
      <c r="E186" s="50"/>
      <c r="F186" s="50"/>
      <c r="G186" s="50"/>
    </row>
    <row r="187" spans="1:7" s="2" customFormat="1" x14ac:dyDescent="0.2">
      <c r="A187" s="50"/>
      <c r="B187" s="50"/>
      <c r="D187" s="50"/>
      <c r="E187" s="50"/>
      <c r="F187" s="50"/>
      <c r="G187" s="50"/>
    </row>
    <row r="188" spans="1:7" s="2" customFormat="1" x14ac:dyDescent="0.2">
      <c r="A188" s="50"/>
      <c r="B188" s="50"/>
      <c r="D188" s="50"/>
      <c r="E188" s="50"/>
      <c r="F188" s="50"/>
      <c r="G188" s="50"/>
    </row>
    <row r="189" spans="1:7" s="2" customFormat="1" x14ac:dyDescent="0.2">
      <c r="A189" s="50"/>
      <c r="B189" s="50"/>
      <c r="D189" s="50"/>
      <c r="E189" s="50"/>
      <c r="F189" s="50"/>
      <c r="G189" s="50"/>
    </row>
    <row r="190" spans="1:7" s="2" customFormat="1" x14ac:dyDescent="0.2">
      <c r="A190" s="50"/>
      <c r="B190" s="50"/>
      <c r="D190" s="50"/>
      <c r="E190" s="50"/>
      <c r="F190" s="50"/>
      <c r="G190" s="50"/>
    </row>
    <row r="191" spans="1:7" s="2" customFormat="1" x14ac:dyDescent="0.2">
      <c r="A191" s="50"/>
      <c r="B191" s="50"/>
      <c r="D191" s="50"/>
      <c r="E191" s="50"/>
      <c r="F191" s="50"/>
      <c r="G191" s="50"/>
    </row>
    <row r="192" spans="1:7" s="2" customFormat="1" x14ac:dyDescent="0.2">
      <c r="A192" s="50"/>
      <c r="B192" s="50"/>
      <c r="D192" s="50"/>
      <c r="E192" s="50"/>
      <c r="F192" s="50"/>
      <c r="G192" s="50"/>
    </row>
    <row r="193" spans="1:7" s="2" customFormat="1" x14ac:dyDescent="0.2">
      <c r="A193" s="50"/>
      <c r="B193" s="50"/>
      <c r="D193" s="50"/>
      <c r="E193" s="50"/>
      <c r="F193" s="50"/>
      <c r="G193" s="50"/>
    </row>
    <row r="194" spans="1:7" s="2" customFormat="1" x14ac:dyDescent="0.2">
      <c r="A194" s="50"/>
      <c r="B194" s="50"/>
      <c r="D194" s="50"/>
      <c r="E194" s="50"/>
      <c r="F194" s="50"/>
      <c r="G194" s="50"/>
    </row>
    <row r="195" spans="1:7" s="2" customFormat="1" x14ac:dyDescent="0.2">
      <c r="A195" s="50"/>
      <c r="B195" s="50"/>
      <c r="D195" s="50"/>
      <c r="E195" s="50"/>
      <c r="F195" s="50"/>
      <c r="G195" s="50"/>
    </row>
    <row r="196" spans="1:7" s="2" customFormat="1" x14ac:dyDescent="0.2">
      <c r="A196" s="50"/>
      <c r="B196" s="50"/>
      <c r="D196" s="50"/>
      <c r="E196" s="50"/>
      <c r="F196" s="50"/>
      <c r="G196" s="50"/>
    </row>
    <row r="197" spans="1:7" s="2" customFormat="1" x14ac:dyDescent="0.2">
      <c r="A197" s="50"/>
      <c r="B197" s="50"/>
      <c r="D197" s="50"/>
      <c r="E197" s="50"/>
      <c r="F197" s="50"/>
      <c r="G197" s="50"/>
    </row>
    <row r="198" spans="1:7" s="2" customFormat="1" x14ac:dyDescent="0.2">
      <c r="A198" s="50"/>
      <c r="B198" s="50"/>
      <c r="D198" s="50"/>
      <c r="E198" s="50"/>
      <c r="F198" s="50"/>
      <c r="G198" s="50"/>
    </row>
    <row r="199" spans="1:7" s="2" customFormat="1" x14ac:dyDescent="0.2">
      <c r="A199" s="50"/>
      <c r="B199" s="50"/>
      <c r="D199" s="50"/>
      <c r="E199" s="50"/>
      <c r="F199" s="50"/>
      <c r="G199" s="50"/>
    </row>
    <row r="200" spans="1:7" s="2" customFormat="1" x14ac:dyDescent="0.2">
      <c r="A200" s="50"/>
      <c r="B200" s="50"/>
      <c r="D200" s="50"/>
      <c r="E200" s="50"/>
      <c r="F200" s="50"/>
      <c r="G200" s="50"/>
    </row>
    <row r="201" spans="1:7" s="2" customFormat="1" x14ac:dyDescent="0.2">
      <c r="A201" s="50"/>
      <c r="B201" s="50"/>
      <c r="D201" s="50"/>
      <c r="E201" s="50"/>
      <c r="F201" s="50"/>
      <c r="G201" s="50"/>
    </row>
    <row r="202" spans="1:7" s="2" customFormat="1" x14ac:dyDescent="0.2">
      <c r="A202" s="50"/>
      <c r="B202" s="50"/>
      <c r="D202" s="50"/>
      <c r="E202" s="50"/>
      <c r="F202" s="50"/>
      <c r="G202" s="50"/>
    </row>
    <row r="203" spans="1:7" s="2" customFormat="1" x14ac:dyDescent="0.2">
      <c r="A203" s="50"/>
      <c r="B203" s="50"/>
      <c r="D203" s="50"/>
      <c r="E203" s="50"/>
      <c r="F203" s="50"/>
      <c r="G203" s="50"/>
    </row>
    <row r="204" spans="1:7" s="2" customFormat="1" x14ac:dyDescent="0.2">
      <c r="A204" s="50"/>
      <c r="B204" s="50"/>
      <c r="D204" s="50"/>
      <c r="E204" s="50"/>
      <c r="F204" s="50"/>
      <c r="G204" s="50"/>
    </row>
    <row r="205" spans="1:7" s="2" customFormat="1" x14ac:dyDescent="0.2">
      <c r="A205" s="50"/>
      <c r="B205" s="50"/>
      <c r="D205" s="50"/>
      <c r="E205" s="50"/>
      <c r="F205" s="50"/>
      <c r="G205" s="50"/>
    </row>
    <row r="206" spans="1:7" s="2" customFormat="1" x14ac:dyDescent="0.2">
      <c r="A206" s="50"/>
      <c r="B206" s="50"/>
      <c r="D206" s="50"/>
      <c r="E206" s="50"/>
      <c r="F206" s="50"/>
      <c r="G206" s="50"/>
    </row>
    <row r="207" spans="1:7" s="2" customFormat="1" x14ac:dyDescent="0.2">
      <c r="A207" s="50"/>
      <c r="B207" s="50"/>
      <c r="D207" s="50"/>
      <c r="E207" s="50"/>
      <c r="F207" s="50"/>
      <c r="G207" s="50"/>
    </row>
    <row r="208" spans="1:7" s="2" customFormat="1" x14ac:dyDescent="0.2">
      <c r="A208" s="50"/>
      <c r="B208" s="50"/>
      <c r="D208" s="50"/>
      <c r="E208" s="50"/>
      <c r="F208" s="50"/>
      <c r="G208" s="50"/>
    </row>
    <row r="209" spans="1:7" s="2" customFormat="1" x14ac:dyDescent="0.2">
      <c r="A209" s="50"/>
      <c r="B209" s="50"/>
      <c r="D209" s="50"/>
      <c r="E209" s="50"/>
      <c r="F209" s="50"/>
      <c r="G209" s="50"/>
    </row>
    <row r="210" spans="1:7" s="2" customFormat="1" x14ac:dyDescent="0.2">
      <c r="A210" s="50"/>
      <c r="B210" s="50"/>
      <c r="D210" s="50"/>
      <c r="E210" s="50"/>
      <c r="F210" s="50"/>
      <c r="G210" s="50"/>
    </row>
    <row r="211" spans="1:7" s="2" customFormat="1" x14ac:dyDescent="0.2">
      <c r="A211" s="50"/>
      <c r="B211" s="50"/>
      <c r="D211" s="50"/>
      <c r="E211" s="50"/>
      <c r="F211" s="50"/>
      <c r="G211" s="50"/>
    </row>
    <row r="212" spans="1:7" s="2" customFormat="1" x14ac:dyDescent="0.2">
      <c r="A212" s="50"/>
      <c r="B212" s="50"/>
      <c r="D212" s="50"/>
      <c r="E212" s="50"/>
      <c r="F212" s="50"/>
      <c r="G212" s="50"/>
    </row>
    <row r="213" spans="1:7" s="2" customFormat="1" x14ac:dyDescent="0.2">
      <c r="A213" s="50"/>
      <c r="B213" s="49"/>
      <c r="C213" s="4"/>
      <c r="D213" s="30"/>
      <c r="E213" s="30"/>
      <c r="F213" s="30"/>
      <c r="G213" s="30"/>
    </row>
    <row r="214" spans="1:7" s="2" customFormat="1" x14ac:dyDescent="0.2">
      <c r="A214" s="50"/>
      <c r="B214" s="49"/>
      <c r="C214" s="4"/>
      <c r="D214" s="30"/>
      <c r="E214" s="30"/>
      <c r="F214" s="30"/>
      <c r="G214" s="30"/>
    </row>
    <row r="215" spans="1:7" s="2" customFormat="1" x14ac:dyDescent="0.2">
      <c r="A215" s="50"/>
      <c r="B215" s="49"/>
      <c r="C215" s="4"/>
      <c r="D215" s="30"/>
      <c r="E215" s="30"/>
      <c r="F215" s="30"/>
      <c r="G215" s="30"/>
    </row>
    <row r="216" spans="1:7" s="2" customFormat="1" x14ac:dyDescent="0.2">
      <c r="A216" s="50"/>
      <c r="B216" s="50"/>
      <c r="D216" s="50"/>
      <c r="E216" s="50"/>
      <c r="F216" s="50"/>
      <c r="G216" s="50"/>
    </row>
    <row r="217" spans="1:7" s="2" customFormat="1" x14ac:dyDescent="0.2">
      <c r="A217" s="50"/>
      <c r="B217" s="50"/>
      <c r="D217" s="50"/>
      <c r="E217" s="50"/>
      <c r="F217" s="50"/>
      <c r="G217" s="50"/>
    </row>
    <row r="218" spans="1:7" s="2" customFormat="1" x14ac:dyDescent="0.2">
      <c r="A218" s="50"/>
      <c r="B218" s="50"/>
      <c r="D218" s="50"/>
      <c r="E218" s="50"/>
      <c r="F218" s="50"/>
      <c r="G218" s="50"/>
    </row>
    <row r="219" spans="1:7" s="2" customFormat="1" x14ac:dyDescent="0.2">
      <c r="A219" s="50"/>
      <c r="B219" s="50"/>
      <c r="D219" s="50"/>
      <c r="E219" s="50"/>
      <c r="F219" s="50"/>
      <c r="G219" s="50"/>
    </row>
    <row r="220" spans="1:7" s="2" customFormat="1" x14ac:dyDescent="0.2">
      <c r="A220" s="50"/>
      <c r="B220" s="50"/>
      <c r="D220" s="50"/>
      <c r="E220" s="50"/>
      <c r="F220" s="50"/>
      <c r="G220" s="50"/>
    </row>
    <row r="221" spans="1:7" s="2" customFormat="1" x14ac:dyDescent="0.2">
      <c r="A221" s="50"/>
      <c r="B221" s="50"/>
      <c r="D221" s="50"/>
      <c r="E221" s="50"/>
      <c r="F221" s="50"/>
      <c r="G221" s="50"/>
    </row>
    <row r="222" spans="1:7" s="2" customFormat="1" x14ac:dyDescent="0.2">
      <c r="A222" s="50"/>
      <c r="B222" s="50"/>
      <c r="D222" s="50"/>
      <c r="E222" s="50"/>
      <c r="F222" s="50"/>
      <c r="G222" s="50"/>
    </row>
    <row r="223" spans="1:7" s="2" customFormat="1" x14ac:dyDescent="0.2">
      <c r="A223" s="50"/>
      <c r="B223" s="50"/>
      <c r="D223" s="50"/>
      <c r="E223" s="50"/>
      <c r="F223" s="50"/>
      <c r="G223" s="50"/>
    </row>
    <row r="224" spans="1:7" s="2" customFormat="1" x14ac:dyDescent="0.2">
      <c r="A224" s="50"/>
      <c r="B224" s="50"/>
      <c r="D224" s="50"/>
      <c r="E224" s="50"/>
      <c r="F224" s="50"/>
      <c r="G224" s="50"/>
    </row>
    <row r="225" spans="1:7" s="2" customFormat="1" x14ac:dyDescent="0.2">
      <c r="A225" s="50"/>
      <c r="B225" s="50"/>
      <c r="D225" s="50"/>
      <c r="E225" s="50"/>
      <c r="F225" s="50"/>
      <c r="G225" s="50"/>
    </row>
    <row r="226" spans="1:7" s="2" customFormat="1" x14ac:dyDescent="0.2">
      <c r="A226" s="50"/>
      <c r="B226" s="50"/>
      <c r="D226" s="50"/>
      <c r="E226" s="50"/>
      <c r="F226" s="50"/>
      <c r="G226" s="50"/>
    </row>
    <row r="227" spans="1:7" s="2" customFormat="1" x14ac:dyDescent="0.2">
      <c r="A227" s="50"/>
      <c r="B227" s="50"/>
      <c r="D227" s="50"/>
      <c r="E227" s="50"/>
      <c r="F227" s="50"/>
      <c r="G227" s="50"/>
    </row>
    <row r="228" spans="1:7" s="2" customFormat="1" x14ac:dyDescent="0.2">
      <c r="A228" s="50"/>
      <c r="B228" s="50"/>
      <c r="D228" s="50"/>
      <c r="E228" s="50"/>
      <c r="F228" s="50"/>
      <c r="G228" s="50"/>
    </row>
    <row r="229" spans="1:7" s="2" customFormat="1" x14ac:dyDescent="0.2">
      <c r="A229" s="50"/>
      <c r="B229" s="50"/>
      <c r="D229" s="50"/>
      <c r="E229" s="50"/>
      <c r="F229" s="50"/>
      <c r="G229" s="50"/>
    </row>
    <row r="230" spans="1:7" s="2" customFormat="1" x14ac:dyDescent="0.2">
      <c r="A230" s="50"/>
      <c r="B230" s="50"/>
      <c r="D230" s="50"/>
      <c r="E230" s="50"/>
      <c r="F230" s="50"/>
      <c r="G230" s="50"/>
    </row>
    <row r="231" spans="1:7" s="2" customFormat="1" x14ac:dyDescent="0.2">
      <c r="A231" s="50"/>
      <c r="B231" s="50"/>
      <c r="D231" s="50"/>
      <c r="E231" s="50"/>
      <c r="F231" s="50"/>
      <c r="G231" s="50"/>
    </row>
    <row r="232" spans="1:7" s="2" customFormat="1" x14ac:dyDescent="0.2">
      <c r="A232" s="50"/>
      <c r="B232" s="50"/>
      <c r="D232" s="50"/>
      <c r="E232" s="50"/>
      <c r="F232" s="50"/>
      <c r="G232" s="50"/>
    </row>
    <row r="233" spans="1:7" s="2" customFormat="1" x14ac:dyDescent="0.2">
      <c r="A233" s="50"/>
      <c r="B233" s="50"/>
      <c r="D233" s="50"/>
      <c r="E233" s="50"/>
      <c r="F233" s="50"/>
      <c r="G233" s="50"/>
    </row>
    <row r="234" spans="1:7" s="2" customFormat="1" x14ac:dyDescent="0.2">
      <c r="A234" s="50"/>
      <c r="B234" s="50"/>
      <c r="D234" s="50"/>
      <c r="E234" s="50"/>
      <c r="F234" s="50"/>
      <c r="G234" s="50"/>
    </row>
    <row r="235" spans="1:7" s="2" customFormat="1" x14ac:dyDescent="0.2">
      <c r="A235" s="49"/>
      <c r="B235" s="50"/>
      <c r="D235" s="50"/>
      <c r="E235" s="50"/>
      <c r="F235" s="50"/>
      <c r="G235" s="50"/>
    </row>
    <row r="236" spans="1:7" s="2" customFormat="1" x14ac:dyDescent="0.2">
      <c r="A236" s="49"/>
      <c r="B236" s="50"/>
      <c r="D236" s="50"/>
      <c r="E236" s="50"/>
      <c r="F236" s="50"/>
      <c r="G236" s="50"/>
    </row>
    <row r="237" spans="1:7" s="2" customFormat="1" x14ac:dyDescent="0.2">
      <c r="A237" s="49"/>
      <c r="B237" s="50"/>
      <c r="D237" s="50"/>
      <c r="E237" s="50"/>
      <c r="F237" s="50"/>
      <c r="G237" s="50"/>
    </row>
    <row r="238" spans="1:7" s="2" customFormat="1" x14ac:dyDescent="0.2">
      <c r="A238" s="50"/>
      <c r="B238" s="50"/>
      <c r="D238" s="50"/>
      <c r="E238" s="50"/>
      <c r="F238" s="50"/>
      <c r="G238" s="50"/>
    </row>
    <row r="239" spans="1:7" s="2" customFormat="1" x14ac:dyDescent="0.2">
      <c r="A239" s="50"/>
      <c r="B239" s="50"/>
      <c r="D239" s="50"/>
      <c r="E239" s="50"/>
      <c r="F239" s="50"/>
      <c r="G239" s="50"/>
    </row>
    <row r="240" spans="1:7" s="2" customFormat="1" x14ac:dyDescent="0.2">
      <c r="A240" s="50"/>
      <c r="B240" s="50"/>
      <c r="D240" s="50"/>
      <c r="E240" s="50"/>
      <c r="F240" s="50"/>
      <c r="G240" s="50"/>
    </row>
    <row r="241" spans="1:7" s="2" customFormat="1" x14ac:dyDescent="0.2">
      <c r="A241" s="50"/>
      <c r="B241" s="50"/>
      <c r="D241" s="50"/>
      <c r="E241" s="50"/>
      <c r="F241" s="50"/>
      <c r="G241" s="50"/>
    </row>
    <row r="242" spans="1:7" s="2" customFormat="1" x14ac:dyDescent="0.2">
      <c r="A242" s="50"/>
      <c r="B242" s="50"/>
      <c r="D242" s="50"/>
      <c r="E242" s="50"/>
      <c r="F242" s="50"/>
      <c r="G242" s="50"/>
    </row>
    <row r="243" spans="1:7" s="2" customFormat="1" x14ac:dyDescent="0.2">
      <c r="A243" s="50"/>
      <c r="B243" s="50"/>
      <c r="D243" s="50"/>
      <c r="E243" s="50"/>
      <c r="F243" s="50"/>
      <c r="G243" s="50"/>
    </row>
    <row r="244" spans="1:7" s="2" customFormat="1" x14ac:dyDescent="0.2">
      <c r="A244" s="50"/>
      <c r="B244" s="50"/>
      <c r="D244" s="50"/>
      <c r="E244" s="50"/>
      <c r="F244" s="50"/>
      <c r="G244" s="50"/>
    </row>
    <row r="245" spans="1:7" s="2" customFormat="1" x14ac:dyDescent="0.2">
      <c r="A245" s="50"/>
      <c r="B245" s="50"/>
      <c r="D245" s="50"/>
      <c r="E245" s="50"/>
      <c r="F245" s="50"/>
      <c r="G245" s="50"/>
    </row>
    <row r="246" spans="1:7" s="2" customFormat="1" x14ac:dyDescent="0.2">
      <c r="A246" s="50"/>
      <c r="B246" s="50"/>
      <c r="D246" s="50"/>
      <c r="E246" s="50"/>
      <c r="F246" s="50"/>
      <c r="G246" s="50"/>
    </row>
    <row r="247" spans="1:7" s="2" customFormat="1" x14ac:dyDescent="0.2">
      <c r="A247" s="50"/>
      <c r="B247" s="50"/>
      <c r="D247" s="50"/>
      <c r="E247" s="50"/>
      <c r="F247" s="50"/>
      <c r="G247" s="50"/>
    </row>
    <row r="248" spans="1:7" s="2" customFormat="1" x14ac:dyDescent="0.2">
      <c r="A248" s="50"/>
      <c r="B248" s="50"/>
      <c r="D248" s="50"/>
      <c r="E248" s="50"/>
      <c r="F248" s="50"/>
      <c r="G248" s="50"/>
    </row>
    <row r="249" spans="1:7" s="2" customFormat="1" x14ac:dyDescent="0.2">
      <c r="A249" s="50"/>
      <c r="B249" s="50"/>
      <c r="D249" s="51"/>
      <c r="E249" s="50"/>
      <c r="F249" s="50"/>
      <c r="G249" s="50"/>
    </row>
    <row r="250" spans="1:7" s="2" customFormat="1" x14ac:dyDescent="0.2">
      <c r="A250" s="50"/>
      <c r="B250" s="50"/>
      <c r="D250" s="50"/>
      <c r="E250" s="50"/>
      <c r="F250" s="50"/>
      <c r="G250" s="50"/>
    </row>
    <row r="251" spans="1:7" s="2" customFormat="1" x14ac:dyDescent="0.2">
      <c r="A251" s="50"/>
      <c r="B251" s="50"/>
      <c r="D251" s="50"/>
      <c r="E251" s="50"/>
      <c r="F251" s="50"/>
      <c r="G251" s="50"/>
    </row>
    <row r="252" spans="1:7" s="2" customFormat="1" x14ac:dyDescent="0.2">
      <c r="A252" s="50"/>
      <c r="B252" s="50"/>
      <c r="D252" s="50"/>
      <c r="E252" s="50"/>
      <c r="F252" s="50"/>
      <c r="G252" s="50"/>
    </row>
    <row r="253" spans="1:7" s="2" customFormat="1" x14ac:dyDescent="0.2">
      <c r="A253" s="50"/>
      <c r="B253" s="50"/>
      <c r="D253" s="50"/>
      <c r="E253" s="50"/>
      <c r="F253" s="50"/>
      <c r="G253" s="50"/>
    </row>
    <row r="254" spans="1:7" s="2" customFormat="1" x14ac:dyDescent="0.2">
      <c r="A254" s="50"/>
      <c r="B254" s="50"/>
      <c r="D254" s="50"/>
      <c r="E254" s="50"/>
      <c r="F254" s="50"/>
      <c r="G254" s="50"/>
    </row>
    <row r="255" spans="1:7" s="2" customFormat="1" x14ac:dyDescent="0.2">
      <c r="A255" s="50"/>
      <c r="B255" s="50"/>
      <c r="D255" s="50"/>
      <c r="E255" s="50"/>
      <c r="F255" s="50"/>
      <c r="G255" s="50"/>
    </row>
    <row r="256" spans="1:7" s="2" customFormat="1" x14ac:dyDescent="0.2">
      <c r="A256" s="50"/>
      <c r="B256" s="50"/>
      <c r="D256" s="50"/>
      <c r="E256" s="50"/>
      <c r="F256" s="50"/>
      <c r="G256" s="50"/>
    </row>
    <row r="257" spans="1:7" s="2" customFormat="1" x14ac:dyDescent="0.2">
      <c r="A257" s="50"/>
      <c r="B257" s="50"/>
      <c r="D257" s="50"/>
      <c r="E257" s="50"/>
      <c r="F257" s="50"/>
      <c r="G257" s="50"/>
    </row>
    <row r="258" spans="1:7" s="2" customFormat="1" x14ac:dyDescent="0.2">
      <c r="A258" s="50"/>
      <c r="B258" s="50"/>
      <c r="D258" s="50"/>
      <c r="E258" s="50"/>
      <c r="F258" s="50"/>
      <c r="G258" s="50"/>
    </row>
    <row r="259" spans="1:7" s="2" customFormat="1" x14ac:dyDescent="0.2">
      <c r="A259" s="50"/>
      <c r="B259" s="50"/>
      <c r="D259" s="50"/>
      <c r="E259" s="50"/>
      <c r="F259" s="50"/>
      <c r="G259" s="50"/>
    </row>
    <row r="260" spans="1:7" s="2" customFormat="1" x14ac:dyDescent="0.2">
      <c r="A260" s="50"/>
      <c r="B260" s="50"/>
      <c r="D260" s="50"/>
      <c r="E260" s="50"/>
      <c r="F260" s="50"/>
      <c r="G260" s="50"/>
    </row>
    <row r="261" spans="1:7" s="2" customFormat="1" x14ac:dyDescent="0.2">
      <c r="A261" s="50"/>
      <c r="B261" s="50"/>
      <c r="D261" s="50"/>
      <c r="E261" s="50"/>
      <c r="F261" s="50"/>
      <c r="G261" s="50"/>
    </row>
    <row r="262" spans="1:7" s="2" customFormat="1" x14ac:dyDescent="0.2">
      <c r="A262" s="50"/>
      <c r="B262" s="50"/>
      <c r="D262" s="50"/>
      <c r="E262" s="50"/>
      <c r="F262" s="50"/>
      <c r="G262" s="50"/>
    </row>
    <row r="263" spans="1:7" s="2" customFormat="1" x14ac:dyDescent="0.2">
      <c r="A263" s="50"/>
      <c r="B263" s="50"/>
      <c r="D263" s="50"/>
      <c r="E263" s="50"/>
      <c r="F263" s="50"/>
      <c r="G263" s="50"/>
    </row>
    <row r="264" spans="1:7" s="2" customFormat="1" x14ac:dyDescent="0.2">
      <c r="A264" s="50"/>
      <c r="B264" s="50"/>
      <c r="D264" s="50"/>
      <c r="E264" s="50"/>
      <c r="F264" s="50"/>
      <c r="G264" s="50"/>
    </row>
    <row r="265" spans="1:7" s="2" customFormat="1" x14ac:dyDescent="0.2">
      <c r="A265" s="50"/>
      <c r="B265" s="50"/>
      <c r="D265" s="50"/>
      <c r="E265" s="50"/>
      <c r="F265" s="50"/>
      <c r="G265" s="50"/>
    </row>
    <row r="266" spans="1:7" s="2" customFormat="1" x14ac:dyDescent="0.2">
      <c r="A266" s="50"/>
      <c r="B266" s="50"/>
      <c r="D266" s="50"/>
      <c r="E266" s="50"/>
      <c r="F266" s="50"/>
      <c r="G266" s="50"/>
    </row>
    <row r="267" spans="1:7" s="2" customFormat="1" x14ac:dyDescent="0.2">
      <c r="A267" s="50"/>
      <c r="B267" s="50"/>
      <c r="D267" s="50"/>
      <c r="E267" s="50"/>
      <c r="F267" s="50"/>
      <c r="G267" s="50"/>
    </row>
    <row r="268" spans="1:7" s="2" customFormat="1" x14ac:dyDescent="0.2">
      <c r="A268" s="50"/>
      <c r="B268" s="50"/>
      <c r="D268" s="50"/>
      <c r="E268" s="50"/>
      <c r="F268" s="50"/>
      <c r="G268" s="50"/>
    </row>
    <row r="269" spans="1:7" s="2" customFormat="1" x14ac:dyDescent="0.2">
      <c r="A269" s="50"/>
      <c r="B269" s="50"/>
      <c r="D269" s="50"/>
      <c r="E269" s="50"/>
      <c r="F269" s="50"/>
      <c r="G269" s="50"/>
    </row>
    <row r="270" spans="1:7" s="2" customFormat="1" x14ac:dyDescent="0.2">
      <c r="A270" s="50"/>
      <c r="B270" s="49"/>
      <c r="C270" s="4"/>
      <c r="D270" s="30"/>
      <c r="E270" s="30"/>
      <c r="F270" s="30"/>
      <c r="G270" s="30"/>
    </row>
    <row r="271" spans="1:7" s="2" customFormat="1" x14ac:dyDescent="0.2">
      <c r="A271" s="50"/>
      <c r="B271" s="49"/>
      <c r="C271" s="4"/>
      <c r="D271" s="30"/>
      <c r="E271" s="30"/>
      <c r="F271" s="30"/>
      <c r="G271" s="30"/>
    </row>
    <row r="272" spans="1:7" s="2" customFormat="1" x14ac:dyDescent="0.2">
      <c r="A272" s="50"/>
      <c r="B272" s="49"/>
      <c r="C272" s="4"/>
      <c r="D272" s="30"/>
      <c r="E272" s="30"/>
      <c r="F272" s="30"/>
      <c r="G272" s="30"/>
    </row>
    <row r="273" spans="1:7" s="2" customFormat="1" x14ac:dyDescent="0.2">
      <c r="A273" s="50"/>
      <c r="B273" s="50"/>
      <c r="D273" s="50"/>
      <c r="E273" s="50"/>
      <c r="F273" s="50"/>
      <c r="G273" s="50"/>
    </row>
    <row r="274" spans="1:7" s="2" customFormat="1" x14ac:dyDescent="0.2">
      <c r="A274" s="50"/>
      <c r="B274" s="50"/>
      <c r="D274" s="50"/>
      <c r="E274" s="50"/>
      <c r="F274" s="50"/>
      <c r="G274" s="50"/>
    </row>
    <row r="275" spans="1:7" s="2" customFormat="1" x14ac:dyDescent="0.2">
      <c r="A275" s="50"/>
      <c r="B275" s="50"/>
      <c r="D275" s="50"/>
      <c r="E275" s="50"/>
      <c r="F275" s="50"/>
      <c r="G275" s="50"/>
    </row>
    <row r="276" spans="1:7" s="2" customFormat="1" x14ac:dyDescent="0.2">
      <c r="A276" s="50"/>
      <c r="B276" s="50"/>
      <c r="D276" s="50"/>
      <c r="E276" s="50"/>
      <c r="F276" s="50"/>
      <c r="G276" s="50"/>
    </row>
    <row r="277" spans="1:7" s="2" customFormat="1" x14ac:dyDescent="0.2">
      <c r="A277" s="50"/>
      <c r="B277" s="50"/>
      <c r="D277" s="50"/>
      <c r="E277" s="50"/>
      <c r="F277" s="50"/>
      <c r="G277" s="50"/>
    </row>
    <row r="278" spans="1:7" s="2" customFormat="1" x14ac:dyDescent="0.2">
      <c r="A278" s="50"/>
      <c r="B278" s="50"/>
      <c r="D278" s="50"/>
      <c r="E278" s="50"/>
      <c r="F278" s="50"/>
      <c r="G278" s="50"/>
    </row>
    <row r="279" spans="1:7" s="2" customFormat="1" x14ac:dyDescent="0.2">
      <c r="A279" s="50"/>
      <c r="B279" s="50"/>
      <c r="D279" s="50"/>
      <c r="E279" s="50"/>
      <c r="F279" s="50"/>
      <c r="G279" s="50"/>
    </row>
    <row r="280" spans="1:7" s="2" customFormat="1" x14ac:dyDescent="0.2">
      <c r="A280" s="50"/>
      <c r="B280" s="50"/>
      <c r="D280" s="50"/>
      <c r="E280" s="50"/>
      <c r="F280" s="50"/>
      <c r="G280" s="50"/>
    </row>
    <row r="281" spans="1:7" s="2" customFormat="1" x14ac:dyDescent="0.2">
      <c r="A281" s="50"/>
      <c r="B281" s="50"/>
      <c r="D281" s="50"/>
      <c r="E281" s="50"/>
      <c r="F281" s="50"/>
      <c r="G281" s="50"/>
    </row>
    <row r="282" spans="1:7" s="2" customFormat="1" x14ac:dyDescent="0.2">
      <c r="A282" s="50"/>
      <c r="B282" s="50"/>
      <c r="D282" s="50"/>
      <c r="E282" s="50"/>
      <c r="F282" s="50"/>
      <c r="G282" s="50"/>
    </row>
    <row r="283" spans="1:7" s="2" customFormat="1" x14ac:dyDescent="0.2">
      <c r="A283" s="50"/>
      <c r="B283" s="50"/>
      <c r="D283" s="50"/>
      <c r="E283" s="50"/>
      <c r="F283" s="50"/>
      <c r="G283" s="50"/>
    </row>
    <row r="284" spans="1:7" s="2" customFormat="1" x14ac:dyDescent="0.2">
      <c r="A284" s="50"/>
      <c r="B284" s="50"/>
      <c r="D284" s="50"/>
      <c r="E284" s="50"/>
      <c r="F284" s="50"/>
      <c r="G284" s="50"/>
    </row>
    <row r="285" spans="1:7" s="2" customFormat="1" x14ac:dyDescent="0.2">
      <c r="A285" s="50"/>
      <c r="B285" s="50"/>
      <c r="D285" s="50"/>
      <c r="E285" s="50"/>
      <c r="F285" s="50"/>
      <c r="G285" s="50"/>
    </row>
    <row r="286" spans="1:7" s="2" customFormat="1" x14ac:dyDescent="0.2">
      <c r="A286" s="50"/>
      <c r="B286" s="50"/>
      <c r="D286" s="50"/>
      <c r="E286" s="50"/>
      <c r="F286" s="50"/>
      <c r="G286" s="50"/>
    </row>
    <row r="287" spans="1:7" s="2" customFormat="1" x14ac:dyDescent="0.2">
      <c r="A287" s="50"/>
      <c r="B287" s="50"/>
      <c r="D287" s="50"/>
      <c r="E287" s="50"/>
      <c r="F287" s="50"/>
      <c r="G287" s="50"/>
    </row>
    <row r="288" spans="1:7" s="2" customFormat="1" x14ac:dyDescent="0.2">
      <c r="A288" s="50"/>
      <c r="B288" s="50"/>
      <c r="D288" s="50"/>
      <c r="E288" s="50"/>
      <c r="F288" s="50"/>
      <c r="G288" s="50"/>
    </row>
    <row r="289" spans="1:7" s="2" customFormat="1" x14ac:dyDescent="0.2">
      <c r="A289" s="50"/>
      <c r="B289" s="50"/>
      <c r="D289" s="50"/>
      <c r="E289" s="50"/>
      <c r="F289" s="50"/>
      <c r="G289" s="50"/>
    </row>
    <row r="290" spans="1:7" s="2" customFormat="1" x14ac:dyDescent="0.2">
      <c r="A290" s="50"/>
      <c r="B290" s="50"/>
      <c r="D290" s="50"/>
      <c r="E290" s="50"/>
      <c r="F290" s="50"/>
      <c r="G290" s="50"/>
    </row>
    <row r="291" spans="1:7" s="2" customFormat="1" x14ac:dyDescent="0.2">
      <c r="A291" s="50"/>
      <c r="B291" s="50"/>
      <c r="D291" s="50"/>
      <c r="E291" s="50"/>
      <c r="F291" s="50"/>
      <c r="G291" s="50"/>
    </row>
    <row r="292" spans="1:7" s="2" customFormat="1" x14ac:dyDescent="0.2">
      <c r="A292" s="50"/>
      <c r="B292" s="50"/>
      <c r="D292" s="50"/>
      <c r="E292" s="50"/>
      <c r="F292" s="50"/>
      <c r="G292" s="50"/>
    </row>
    <row r="293" spans="1:7" s="2" customFormat="1" x14ac:dyDescent="0.2">
      <c r="A293" s="50"/>
      <c r="B293" s="50"/>
      <c r="D293" s="50"/>
      <c r="E293" s="50"/>
      <c r="F293" s="50"/>
      <c r="G293" s="50"/>
    </row>
    <row r="294" spans="1:7" s="2" customFormat="1" x14ac:dyDescent="0.2">
      <c r="A294" s="50"/>
      <c r="B294" s="50"/>
      <c r="D294" s="50"/>
      <c r="E294" s="50"/>
      <c r="F294" s="50"/>
      <c r="G294" s="50"/>
    </row>
    <row r="295" spans="1:7" s="2" customFormat="1" x14ac:dyDescent="0.2">
      <c r="A295" s="50"/>
      <c r="B295" s="50"/>
      <c r="D295" s="50"/>
      <c r="E295" s="50"/>
      <c r="F295" s="50"/>
      <c r="G295" s="50"/>
    </row>
    <row r="296" spans="1:7" s="2" customFormat="1" x14ac:dyDescent="0.2">
      <c r="A296" s="50"/>
      <c r="B296" s="50"/>
      <c r="D296" s="50"/>
      <c r="E296" s="50"/>
      <c r="F296" s="50"/>
      <c r="G296" s="50"/>
    </row>
    <row r="297" spans="1:7" s="2" customFormat="1" x14ac:dyDescent="0.2">
      <c r="A297" s="50"/>
      <c r="B297" s="50"/>
      <c r="D297" s="50"/>
      <c r="E297" s="50"/>
      <c r="F297" s="50"/>
      <c r="G297" s="50"/>
    </row>
    <row r="298" spans="1:7" s="2" customFormat="1" x14ac:dyDescent="0.2">
      <c r="A298" s="50"/>
      <c r="B298" s="50"/>
      <c r="D298" s="50"/>
      <c r="E298" s="50"/>
      <c r="F298" s="50"/>
      <c r="G298" s="50"/>
    </row>
    <row r="299" spans="1:7" s="2" customFormat="1" x14ac:dyDescent="0.2">
      <c r="A299" s="50"/>
      <c r="B299" s="50"/>
      <c r="D299" s="50"/>
      <c r="E299" s="50"/>
      <c r="F299" s="50"/>
      <c r="G299" s="50"/>
    </row>
    <row r="300" spans="1:7" s="2" customFormat="1" x14ac:dyDescent="0.2">
      <c r="A300" s="50"/>
      <c r="B300" s="50"/>
      <c r="D300" s="50"/>
      <c r="E300" s="50"/>
      <c r="F300" s="50"/>
      <c r="G300" s="50"/>
    </row>
    <row r="301" spans="1:7" s="2" customFormat="1" x14ac:dyDescent="0.2">
      <c r="A301" s="50"/>
      <c r="B301" s="50"/>
      <c r="D301" s="50"/>
      <c r="E301" s="50"/>
      <c r="F301" s="50"/>
      <c r="G301" s="50"/>
    </row>
    <row r="302" spans="1:7" s="2" customFormat="1" x14ac:dyDescent="0.2">
      <c r="A302" s="50"/>
      <c r="B302" s="50"/>
      <c r="D302" s="50"/>
      <c r="E302" s="50"/>
      <c r="F302" s="50"/>
      <c r="G302" s="50"/>
    </row>
    <row r="303" spans="1:7" s="2" customFormat="1" x14ac:dyDescent="0.2">
      <c r="A303" s="50"/>
      <c r="B303" s="50"/>
      <c r="D303" s="50"/>
      <c r="E303" s="50"/>
      <c r="F303" s="50"/>
      <c r="G303" s="50"/>
    </row>
    <row r="304" spans="1:7" s="2" customFormat="1" x14ac:dyDescent="0.2">
      <c r="A304" s="50"/>
      <c r="B304" s="50"/>
      <c r="D304" s="50"/>
      <c r="E304" s="50"/>
      <c r="F304" s="50"/>
      <c r="G304" s="50"/>
    </row>
    <row r="305" spans="1:20" s="2" customFormat="1" x14ac:dyDescent="0.2">
      <c r="A305" s="52"/>
      <c r="B305" s="50"/>
      <c r="D305" s="50"/>
      <c r="E305" s="50"/>
      <c r="F305" s="50"/>
      <c r="G305" s="50"/>
    </row>
    <row r="306" spans="1:20" s="2" customFormat="1" x14ac:dyDescent="0.2">
      <c r="A306" s="52"/>
      <c r="B306" s="50"/>
      <c r="D306" s="50"/>
      <c r="E306" s="50"/>
      <c r="F306" s="50"/>
      <c r="G306" s="5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2">
      <c r="B307" s="50"/>
      <c r="C307" s="2"/>
      <c r="D307" s="50"/>
      <c r="E307" s="50"/>
      <c r="F307" s="50"/>
      <c r="G307" s="50"/>
      <c r="H307" s="2"/>
    </row>
    <row r="308" spans="1:20" x14ac:dyDescent="0.2">
      <c r="B308" s="50"/>
      <c r="C308" s="2"/>
      <c r="D308" s="50"/>
      <c r="E308" s="50"/>
      <c r="F308" s="50"/>
      <c r="G308" s="50"/>
      <c r="H308" s="2"/>
    </row>
    <row r="309" spans="1:20" x14ac:dyDescent="0.2">
      <c r="B309" s="50"/>
      <c r="C309" s="2"/>
      <c r="D309" s="50"/>
      <c r="E309" s="50"/>
      <c r="F309" s="50"/>
      <c r="G309" s="50"/>
      <c r="H309" s="2"/>
    </row>
    <row r="310" spans="1:20" x14ac:dyDescent="0.2">
      <c r="B310" s="50"/>
      <c r="C310" s="2"/>
      <c r="D310" s="50"/>
      <c r="E310" s="50"/>
      <c r="F310" s="50"/>
      <c r="G310" s="50"/>
      <c r="H310" s="2"/>
    </row>
    <row r="311" spans="1:20" x14ac:dyDescent="0.2">
      <c r="B311" s="50"/>
      <c r="C311" s="2"/>
      <c r="D311" s="50"/>
      <c r="E311" s="50"/>
      <c r="F311" s="50"/>
      <c r="G311" s="50"/>
      <c r="H311" s="2"/>
    </row>
    <row r="312" spans="1:20" x14ac:dyDescent="0.2">
      <c r="B312" s="50"/>
      <c r="C312" s="2"/>
      <c r="D312" s="50"/>
      <c r="E312" s="50"/>
      <c r="F312" s="50"/>
      <c r="G312" s="50"/>
      <c r="H312" s="2"/>
    </row>
    <row r="313" spans="1:20" x14ac:dyDescent="0.2">
      <c r="B313" s="50"/>
      <c r="C313" s="2"/>
      <c r="D313" s="50"/>
      <c r="E313" s="50"/>
      <c r="F313" s="50"/>
      <c r="G313" s="50"/>
      <c r="H313" s="2"/>
    </row>
    <row r="314" spans="1:20" x14ac:dyDescent="0.2">
      <c r="A314" s="1"/>
      <c r="B314" s="50"/>
      <c r="C314" s="2"/>
      <c r="D314" s="50"/>
      <c r="E314" s="50"/>
      <c r="F314" s="50"/>
      <c r="G314" s="50"/>
      <c r="H314" s="2"/>
    </row>
    <row r="315" spans="1:20" x14ac:dyDescent="0.2">
      <c r="A315" s="1"/>
      <c r="B315" s="50"/>
      <c r="C315" s="2"/>
      <c r="D315" s="50"/>
      <c r="E315" s="50"/>
      <c r="F315" s="50"/>
      <c r="G315" s="50"/>
      <c r="H315" s="2"/>
    </row>
    <row r="316" spans="1:20" x14ac:dyDescent="0.2">
      <c r="A316" s="1"/>
      <c r="B316" s="50"/>
      <c r="C316" s="2"/>
      <c r="D316" s="50"/>
      <c r="E316" s="50"/>
      <c r="F316" s="50"/>
      <c r="G316" s="50"/>
      <c r="H316" s="2"/>
    </row>
    <row r="317" spans="1:20" x14ac:dyDescent="0.2">
      <c r="A317" s="1"/>
      <c r="B317" s="50"/>
      <c r="C317" s="2"/>
      <c r="D317" s="50"/>
      <c r="E317" s="50"/>
      <c r="F317" s="50"/>
      <c r="G317" s="50"/>
      <c r="H317" s="2"/>
    </row>
    <row r="318" spans="1:20" x14ac:dyDescent="0.2">
      <c r="A318" s="1"/>
      <c r="B318" s="50"/>
      <c r="C318" s="2"/>
      <c r="D318" s="50"/>
      <c r="E318" s="50"/>
      <c r="F318" s="50"/>
      <c r="G318" s="50"/>
      <c r="H318" s="2"/>
    </row>
    <row r="319" spans="1:20" x14ac:dyDescent="0.2">
      <c r="A319" s="1"/>
      <c r="B319" s="50"/>
      <c r="C319" s="2"/>
      <c r="D319" s="50"/>
      <c r="E319" s="50"/>
      <c r="F319" s="50"/>
      <c r="G319" s="50"/>
      <c r="H319" s="2"/>
    </row>
    <row r="320" spans="1:20" x14ac:dyDescent="0.2">
      <c r="A320" s="1"/>
      <c r="B320" s="50"/>
      <c r="C320" s="2"/>
      <c r="D320" s="50"/>
      <c r="E320" s="50"/>
      <c r="F320" s="50"/>
      <c r="G320" s="50"/>
      <c r="H320" s="2"/>
    </row>
    <row r="321" spans="1:8" x14ac:dyDescent="0.2">
      <c r="A321" s="1"/>
      <c r="B321" s="50"/>
      <c r="C321" s="2"/>
      <c r="D321" s="50"/>
      <c r="E321" s="50"/>
      <c r="F321" s="50"/>
      <c r="G321" s="50"/>
      <c r="H321" s="2"/>
    </row>
    <row r="322" spans="1:8" x14ac:dyDescent="0.2">
      <c r="A322" s="1"/>
      <c r="B322" s="50"/>
      <c r="C322" s="2"/>
      <c r="D322" s="50"/>
      <c r="E322" s="50"/>
      <c r="F322" s="50"/>
      <c r="G322" s="50"/>
      <c r="H322" s="2"/>
    </row>
    <row r="323" spans="1:8" x14ac:dyDescent="0.2">
      <c r="A323" s="1"/>
      <c r="B323" s="50"/>
      <c r="C323" s="2"/>
      <c r="D323" s="50"/>
      <c r="E323" s="50"/>
      <c r="F323" s="50"/>
      <c r="G323" s="50"/>
      <c r="H323" s="2"/>
    </row>
    <row r="324" spans="1:8" x14ac:dyDescent="0.2">
      <c r="A324" s="1"/>
      <c r="B324" s="50"/>
      <c r="C324" s="2"/>
      <c r="D324" s="50"/>
      <c r="E324" s="50"/>
      <c r="F324" s="50"/>
      <c r="G324" s="50"/>
      <c r="H324" s="2"/>
    </row>
    <row r="325" spans="1:8" x14ac:dyDescent="0.2">
      <c r="A325" s="1"/>
      <c r="B325" s="50"/>
      <c r="C325" s="2"/>
      <c r="D325" s="50"/>
      <c r="E325" s="50"/>
      <c r="F325" s="50"/>
      <c r="G325" s="50"/>
      <c r="H325" s="2"/>
    </row>
    <row r="326" spans="1:8" x14ac:dyDescent="0.2">
      <c r="A326" s="1"/>
      <c r="B326" s="50"/>
      <c r="C326" s="2"/>
      <c r="D326" s="50"/>
      <c r="E326" s="50"/>
      <c r="F326" s="50"/>
      <c r="G326" s="50"/>
      <c r="H326" s="2"/>
    </row>
    <row r="327" spans="1:8" x14ac:dyDescent="0.2">
      <c r="A327" s="1"/>
      <c r="B327" s="50"/>
      <c r="C327" s="2"/>
      <c r="D327" s="50"/>
      <c r="E327" s="50"/>
      <c r="F327" s="50"/>
      <c r="G327" s="50"/>
      <c r="H327" s="2"/>
    </row>
    <row r="328" spans="1:8" x14ac:dyDescent="0.2">
      <c r="A328" s="1"/>
      <c r="B328" s="50"/>
      <c r="C328" s="2"/>
      <c r="D328" s="50"/>
      <c r="E328" s="50"/>
      <c r="F328" s="50"/>
      <c r="G328" s="50"/>
      <c r="H328" s="2"/>
    </row>
    <row r="329" spans="1:8" x14ac:dyDescent="0.2">
      <c r="A329" s="1"/>
      <c r="B329" s="50"/>
      <c r="C329" s="2"/>
      <c r="D329" s="50"/>
      <c r="E329" s="50"/>
      <c r="F329" s="50"/>
      <c r="G329" s="50"/>
      <c r="H329" s="2"/>
    </row>
    <row r="330" spans="1:8" x14ac:dyDescent="0.2">
      <c r="A330" s="1"/>
      <c r="B330" s="50"/>
      <c r="C330" s="2"/>
      <c r="D330" s="50"/>
      <c r="E330" s="50"/>
      <c r="F330" s="50"/>
      <c r="G330" s="50"/>
      <c r="H330" s="2"/>
    </row>
    <row r="331" spans="1:8" x14ac:dyDescent="0.2">
      <c r="A331" s="1"/>
      <c r="B331" s="50"/>
      <c r="C331" s="2"/>
      <c r="D331" s="50"/>
      <c r="E331" s="50"/>
      <c r="F331" s="50"/>
      <c r="G331" s="50"/>
      <c r="H331" s="2"/>
    </row>
    <row r="332" spans="1:8" x14ac:dyDescent="0.2">
      <c r="A332" s="1"/>
      <c r="B332" s="50"/>
      <c r="C332" s="2"/>
      <c r="D332" s="50"/>
      <c r="E332" s="50"/>
      <c r="F332" s="50"/>
      <c r="G332" s="50"/>
      <c r="H332" s="2"/>
    </row>
    <row r="333" spans="1:8" x14ac:dyDescent="0.2">
      <c r="A333" s="1"/>
      <c r="B333" s="50"/>
      <c r="C333" s="2"/>
      <c r="D333" s="50"/>
      <c r="E333" s="50"/>
      <c r="F333" s="50"/>
      <c r="G333" s="50"/>
      <c r="H333" s="2"/>
    </row>
    <row r="334" spans="1:8" x14ac:dyDescent="0.2">
      <c r="A334" s="1"/>
      <c r="B334" s="50"/>
      <c r="C334" s="2"/>
      <c r="D334" s="50"/>
      <c r="E334" s="50"/>
      <c r="F334" s="50"/>
      <c r="G334" s="50"/>
      <c r="H334" s="2"/>
    </row>
    <row r="335" spans="1:8" x14ac:dyDescent="0.2">
      <c r="A335" s="1"/>
      <c r="B335" s="50"/>
      <c r="C335" s="2"/>
      <c r="D335" s="50"/>
      <c r="E335" s="50"/>
      <c r="F335" s="50"/>
      <c r="G335" s="50"/>
      <c r="H335" s="2"/>
    </row>
    <row r="336" spans="1:8" x14ac:dyDescent="0.2">
      <c r="A336" s="1"/>
      <c r="B336" s="50"/>
      <c r="C336" s="2"/>
      <c r="D336" s="50"/>
      <c r="E336" s="50"/>
      <c r="F336" s="50"/>
      <c r="G336" s="50"/>
      <c r="H336" s="2"/>
    </row>
    <row r="337" spans="1:8" x14ac:dyDescent="0.2">
      <c r="A337" s="1"/>
      <c r="B337" s="50"/>
      <c r="C337" s="2"/>
      <c r="D337" s="50"/>
      <c r="E337" s="50"/>
      <c r="F337" s="50"/>
      <c r="G337" s="50"/>
      <c r="H337" s="2"/>
    </row>
    <row r="338" spans="1:8" x14ac:dyDescent="0.2">
      <c r="A338" s="1"/>
      <c r="B338" s="50"/>
      <c r="C338" s="2"/>
      <c r="D338" s="50"/>
      <c r="E338" s="50"/>
      <c r="F338" s="50"/>
      <c r="G338" s="50"/>
      <c r="H338" s="2"/>
    </row>
    <row r="339" spans="1:8" x14ac:dyDescent="0.2">
      <c r="A339" s="1"/>
      <c r="B339" s="50"/>
      <c r="C339" s="2"/>
      <c r="D339" s="50"/>
      <c r="E339" s="50"/>
      <c r="F339" s="50"/>
      <c r="G339" s="50"/>
      <c r="H339" s="2"/>
    </row>
    <row r="340" spans="1:8" x14ac:dyDescent="0.2">
      <c r="A340" s="1"/>
      <c r="C340" s="2"/>
    </row>
    <row r="341" spans="1:8" x14ac:dyDescent="0.2">
      <c r="A341" s="1"/>
      <c r="C341" s="2"/>
    </row>
    <row r="342" spans="1:8" x14ac:dyDescent="0.2">
      <c r="A342" s="1"/>
      <c r="C342" s="2"/>
    </row>
    <row r="343" spans="1:8" x14ac:dyDescent="0.2">
      <c r="A343" s="1"/>
      <c r="C343" s="2"/>
    </row>
    <row r="344" spans="1:8" x14ac:dyDescent="0.2">
      <c r="A344" s="1"/>
    </row>
    <row r="345" spans="1:8" x14ac:dyDescent="0.2">
      <c r="A345" s="1"/>
    </row>
    <row r="346" spans="1:8" x14ac:dyDescent="0.2">
      <c r="A346" s="1"/>
    </row>
    <row r="347" spans="1:8" x14ac:dyDescent="0.2">
      <c r="A347" s="1"/>
    </row>
    <row r="348" spans="1:8" x14ac:dyDescent="0.2">
      <c r="A348" s="1"/>
    </row>
    <row r="349" spans="1:8" x14ac:dyDescent="0.2">
      <c r="A349" s="1"/>
      <c r="B349" s="1"/>
      <c r="D349" s="1"/>
      <c r="E349" s="1"/>
      <c r="F349" s="1"/>
      <c r="G349" s="1"/>
    </row>
    <row r="350" spans="1:8" x14ac:dyDescent="0.2">
      <c r="A350" s="1"/>
      <c r="B350" s="1"/>
      <c r="D350" s="1"/>
      <c r="E350" s="1"/>
      <c r="F350" s="1"/>
      <c r="G350" s="1"/>
    </row>
    <row r="351" spans="1:8" x14ac:dyDescent="0.2">
      <c r="A351" s="1"/>
      <c r="B351" s="1"/>
      <c r="D351" s="1"/>
      <c r="E351" s="1"/>
      <c r="F351" s="1"/>
      <c r="G351" s="1"/>
    </row>
    <row r="352" spans="1:8" x14ac:dyDescent="0.2">
      <c r="A352" s="1"/>
      <c r="B352" s="1"/>
      <c r="D352" s="1"/>
      <c r="E352" s="1"/>
      <c r="F352" s="1"/>
      <c r="G352" s="1"/>
    </row>
    <row r="353" spans="1:7" x14ac:dyDescent="0.2">
      <c r="A353" s="1"/>
      <c r="B353" s="1"/>
      <c r="D353" s="1"/>
      <c r="E353" s="1"/>
      <c r="F353" s="1"/>
      <c r="G353" s="1"/>
    </row>
    <row r="354" spans="1:7" x14ac:dyDescent="0.2">
      <c r="A354" s="1"/>
      <c r="B354" s="1"/>
      <c r="D354" s="1"/>
      <c r="E354" s="1"/>
      <c r="F354" s="1"/>
      <c r="G354" s="1"/>
    </row>
    <row r="355" spans="1:7" x14ac:dyDescent="0.2">
      <c r="A355" s="1"/>
      <c r="B355" s="1"/>
      <c r="D355" s="1"/>
      <c r="E355" s="1"/>
      <c r="F355" s="1"/>
      <c r="G355" s="1"/>
    </row>
    <row r="356" spans="1:7" x14ac:dyDescent="0.2">
      <c r="A356" s="1"/>
      <c r="B356" s="1"/>
      <c r="D356" s="1"/>
      <c r="E356" s="1"/>
      <c r="F356" s="1"/>
      <c r="G356" s="1"/>
    </row>
    <row r="357" spans="1:7" x14ac:dyDescent="0.2">
      <c r="A357" s="1"/>
      <c r="B357" s="1"/>
      <c r="D357" s="1"/>
      <c r="E357" s="1"/>
      <c r="F357" s="1"/>
      <c r="G357" s="1"/>
    </row>
    <row r="358" spans="1:7" x14ac:dyDescent="0.2">
      <c r="A358" s="1"/>
      <c r="B358" s="1"/>
      <c r="D358" s="1"/>
      <c r="E358" s="1"/>
      <c r="F358" s="1"/>
      <c r="G358" s="1"/>
    </row>
    <row r="359" spans="1:7" x14ac:dyDescent="0.2">
      <c r="A359" s="1"/>
      <c r="B359" s="1"/>
      <c r="D359" s="1"/>
      <c r="E359" s="1"/>
      <c r="F359" s="1"/>
      <c r="G359" s="1"/>
    </row>
    <row r="360" spans="1:7" x14ac:dyDescent="0.2">
      <c r="A360" s="1"/>
      <c r="B360" s="1"/>
      <c r="D360" s="1"/>
      <c r="E360" s="1"/>
      <c r="F360" s="1"/>
      <c r="G360" s="1"/>
    </row>
    <row r="361" spans="1:7" x14ac:dyDescent="0.2">
      <c r="A361" s="1"/>
      <c r="B361" s="1"/>
      <c r="D361" s="1"/>
      <c r="E361" s="1"/>
      <c r="F361" s="1"/>
      <c r="G361" s="1"/>
    </row>
    <row r="362" spans="1:7" x14ac:dyDescent="0.2">
      <c r="A362" s="1"/>
      <c r="B362" s="1"/>
      <c r="D362" s="1"/>
      <c r="E362" s="1"/>
      <c r="F362" s="1"/>
      <c r="G362" s="1"/>
    </row>
    <row r="363" spans="1:7" x14ac:dyDescent="0.2">
      <c r="A363" s="1"/>
      <c r="B363" s="1"/>
      <c r="D363" s="1"/>
      <c r="E363" s="1"/>
      <c r="F363" s="1"/>
      <c r="G363" s="1"/>
    </row>
    <row r="364" spans="1:7" x14ac:dyDescent="0.2">
      <c r="A364" s="1"/>
      <c r="B364" s="1"/>
      <c r="D364" s="1"/>
      <c r="E364" s="1"/>
      <c r="F364" s="1"/>
      <c r="G364" s="1"/>
    </row>
    <row r="365" spans="1:7" x14ac:dyDescent="0.2">
      <c r="A365" s="1"/>
      <c r="B365" s="1"/>
      <c r="D365" s="1"/>
      <c r="E365" s="1"/>
      <c r="F365" s="1"/>
      <c r="G365" s="1"/>
    </row>
    <row r="366" spans="1:7" x14ac:dyDescent="0.2">
      <c r="A366" s="1"/>
      <c r="B366" s="1"/>
      <c r="D366" s="1"/>
      <c r="E366" s="1"/>
      <c r="F366" s="1"/>
      <c r="G366" s="1"/>
    </row>
    <row r="367" spans="1:7" x14ac:dyDescent="0.2">
      <c r="A367" s="1"/>
      <c r="B367" s="1"/>
      <c r="D367" s="1"/>
      <c r="E367" s="1"/>
      <c r="F367" s="1"/>
      <c r="G367" s="1"/>
    </row>
    <row r="368" spans="1:7" x14ac:dyDescent="0.2">
      <c r="A368" s="1"/>
      <c r="B368" s="1"/>
      <c r="D368" s="1"/>
      <c r="E368" s="1"/>
      <c r="F368" s="1"/>
      <c r="G368" s="1"/>
    </row>
    <row r="369" spans="1:7" x14ac:dyDescent="0.2">
      <c r="A369" s="1"/>
      <c r="B369" s="1"/>
      <c r="D369" s="1"/>
      <c r="E369" s="1"/>
      <c r="F369" s="1"/>
      <c r="G369" s="1"/>
    </row>
    <row r="370" spans="1:7" x14ac:dyDescent="0.2">
      <c r="A370" s="1"/>
      <c r="B370" s="1"/>
      <c r="D370" s="1"/>
      <c r="E370" s="1"/>
      <c r="F370" s="1"/>
      <c r="G370" s="1"/>
    </row>
    <row r="371" spans="1:7" x14ac:dyDescent="0.2">
      <c r="A371" s="1"/>
      <c r="B371" s="1"/>
      <c r="D371" s="1"/>
      <c r="E371" s="1"/>
      <c r="F371" s="1"/>
      <c r="G371" s="1"/>
    </row>
    <row r="372" spans="1:7" x14ac:dyDescent="0.2">
      <c r="A372" s="1"/>
      <c r="B372" s="1"/>
      <c r="D372" s="1"/>
      <c r="E372" s="1"/>
      <c r="F372" s="1"/>
      <c r="G372" s="1"/>
    </row>
    <row r="373" spans="1:7" x14ac:dyDescent="0.2">
      <c r="A373" s="1"/>
      <c r="B373" s="1"/>
      <c r="D373" s="1"/>
      <c r="E373" s="1"/>
      <c r="F373" s="1"/>
      <c r="G373" s="1"/>
    </row>
    <row r="374" spans="1:7" x14ac:dyDescent="0.2">
      <c r="B374" s="1"/>
      <c r="D374" s="1"/>
      <c r="E374" s="1"/>
      <c r="F374" s="1"/>
      <c r="G374" s="1"/>
    </row>
    <row r="375" spans="1:7" x14ac:dyDescent="0.2">
      <c r="B375" s="1"/>
      <c r="D375" s="1"/>
      <c r="E375" s="1"/>
      <c r="F375" s="1"/>
      <c r="G375" s="1"/>
    </row>
    <row r="376" spans="1:7" x14ac:dyDescent="0.2">
      <c r="B376" s="1"/>
      <c r="D376" s="1"/>
      <c r="E376" s="1"/>
      <c r="F376" s="1"/>
      <c r="G376" s="1"/>
    </row>
    <row r="377" spans="1:7" x14ac:dyDescent="0.2">
      <c r="B377" s="1"/>
      <c r="D377" s="1"/>
      <c r="E377" s="1"/>
      <c r="F377" s="1"/>
      <c r="G377" s="1"/>
    </row>
    <row r="378" spans="1:7" x14ac:dyDescent="0.2">
      <c r="A378" s="1"/>
      <c r="B378" s="1"/>
      <c r="D378" s="1"/>
      <c r="E378" s="1"/>
      <c r="F378" s="1"/>
      <c r="G378" s="1"/>
    </row>
    <row r="379" spans="1:7" x14ac:dyDescent="0.2">
      <c r="A379" s="1"/>
      <c r="B379" s="1"/>
      <c r="D379" s="1"/>
      <c r="E379" s="1"/>
      <c r="F379" s="1"/>
      <c r="G379" s="1"/>
    </row>
    <row r="380" spans="1:7" x14ac:dyDescent="0.2">
      <c r="A380" s="1"/>
      <c r="B380" s="1"/>
      <c r="D380" s="1"/>
      <c r="E380" s="1"/>
      <c r="F380" s="1"/>
      <c r="G380" s="1"/>
    </row>
    <row r="381" spans="1:7" x14ac:dyDescent="0.2">
      <c r="A381" s="1"/>
      <c r="B381" s="1"/>
      <c r="D381" s="1"/>
      <c r="E381" s="1"/>
      <c r="F381" s="1"/>
      <c r="G381" s="1"/>
    </row>
    <row r="382" spans="1:7" x14ac:dyDescent="0.2">
      <c r="A382" s="1"/>
      <c r="B382" s="1"/>
      <c r="D382" s="1"/>
      <c r="E382" s="1"/>
      <c r="F382" s="1"/>
      <c r="G382" s="1"/>
    </row>
    <row r="383" spans="1:7" x14ac:dyDescent="0.2">
      <c r="A383" s="1"/>
      <c r="B383" s="1"/>
      <c r="D383" s="1"/>
      <c r="E383" s="1"/>
      <c r="F383" s="1"/>
      <c r="G383" s="1"/>
    </row>
    <row r="384" spans="1:7" x14ac:dyDescent="0.2">
      <c r="A384" s="1"/>
      <c r="B384" s="1"/>
      <c r="D384" s="1"/>
      <c r="E384" s="1"/>
      <c r="F384" s="1"/>
      <c r="G384" s="1"/>
    </row>
    <row r="385" spans="1:7" x14ac:dyDescent="0.2">
      <c r="A385" s="1"/>
      <c r="B385" s="1"/>
      <c r="D385" s="1"/>
      <c r="E385" s="1"/>
      <c r="F385" s="1"/>
      <c r="G385" s="1"/>
    </row>
    <row r="386" spans="1:7" x14ac:dyDescent="0.2">
      <c r="A386" s="1"/>
      <c r="B386" s="1"/>
      <c r="D386" s="1"/>
      <c r="E386" s="1"/>
      <c r="F386" s="1"/>
      <c r="G386" s="1"/>
    </row>
    <row r="387" spans="1:7" x14ac:dyDescent="0.2">
      <c r="A387" s="1"/>
      <c r="B387" s="1"/>
      <c r="D387" s="1"/>
      <c r="E387" s="1"/>
      <c r="F387" s="1"/>
      <c r="G387" s="1"/>
    </row>
    <row r="388" spans="1:7" x14ac:dyDescent="0.2">
      <c r="A388" s="1"/>
      <c r="B388" s="1"/>
      <c r="D388" s="1"/>
      <c r="E388" s="1"/>
      <c r="F388" s="1"/>
      <c r="G388" s="1"/>
    </row>
    <row r="389" spans="1:7" x14ac:dyDescent="0.2">
      <c r="A389" s="1"/>
      <c r="B389" s="1"/>
      <c r="D389" s="1"/>
      <c r="E389" s="1"/>
      <c r="F389" s="1"/>
      <c r="G389" s="1"/>
    </row>
    <row r="390" spans="1:7" x14ac:dyDescent="0.2">
      <c r="A390" s="1"/>
      <c r="B390" s="1"/>
      <c r="D390" s="1"/>
      <c r="E390" s="1"/>
      <c r="F390" s="1"/>
      <c r="G390" s="1"/>
    </row>
    <row r="391" spans="1:7" x14ac:dyDescent="0.2">
      <c r="A391" s="1"/>
      <c r="B391" s="1"/>
      <c r="D391" s="1"/>
      <c r="E391" s="1"/>
      <c r="F391" s="1"/>
      <c r="G391" s="1"/>
    </row>
    <row r="392" spans="1:7" x14ac:dyDescent="0.2">
      <c r="A392" s="1"/>
      <c r="B392" s="1"/>
      <c r="D392" s="1"/>
      <c r="E392" s="1"/>
      <c r="F392" s="1"/>
      <c r="G392" s="1"/>
    </row>
    <row r="393" spans="1:7" x14ac:dyDescent="0.2">
      <c r="A393" s="1"/>
      <c r="B393" s="1"/>
      <c r="D393" s="1"/>
      <c r="E393" s="1"/>
      <c r="F393" s="1"/>
      <c r="G393" s="1"/>
    </row>
    <row r="394" spans="1:7" x14ac:dyDescent="0.2">
      <c r="A394" s="1"/>
      <c r="B394" s="1"/>
      <c r="D394" s="1"/>
      <c r="E394" s="1"/>
      <c r="F394" s="1"/>
      <c r="G394" s="1"/>
    </row>
    <row r="395" spans="1:7" x14ac:dyDescent="0.2">
      <c r="A395" s="1"/>
      <c r="B395" s="1"/>
      <c r="D395" s="1"/>
      <c r="E395" s="1"/>
      <c r="F395" s="1"/>
      <c r="G395" s="1"/>
    </row>
    <row r="396" spans="1:7" x14ac:dyDescent="0.2">
      <c r="A396" s="1"/>
      <c r="B396" s="1"/>
      <c r="D396" s="1"/>
      <c r="E396" s="1"/>
      <c r="F396" s="1"/>
      <c r="G396" s="1"/>
    </row>
    <row r="397" spans="1:7" x14ac:dyDescent="0.2">
      <c r="A397" s="1"/>
      <c r="B397" s="1"/>
      <c r="D397" s="1"/>
      <c r="E397" s="1"/>
      <c r="F397" s="1"/>
      <c r="G397" s="1"/>
    </row>
    <row r="398" spans="1:7" x14ac:dyDescent="0.2">
      <c r="A398" s="1"/>
      <c r="B398" s="1"/>
      <c r="D398" s="1"/>
      <c r="E398" s="1"/>
      <c r="F398" s="1"/>
      <c r="G398" s="1"/>
    </row>
    <row r="399" spans="1:7" x14ac:dyDescent="0.2">
      <c r="A399" s="1"/>
      <c r="B399" s="1"/>
      <c r="D399" s="1"/>
      <c r="E399" s="1"/>
      <c r="F399" s="1"/>
      <c r="G399" s="1"/>
    </row>
    <row r="400" spans="1:7" x14ac:dyDescent="0.2">
      <c r="A400" s="1"/>
      <c r="B400" s="1"/>
      <c r="D400" s="1"/>
      <c r="E400" s="1"/>
      <c r="F400" s="1"/>
      <c r="G400" s="1"/>
    </row>
    <row r="401" spans="1:7" x14ac:dyDescent="0.2">
      <c r="A401" s="1"/>
      <c r="B401" s="1"/>
      <c r="D401" s="1"/>
      <c r="E401" s="1"/>
      <c r="F401" s="1"/>
      <c r="G401" s="1"/>
    </row>
    <row r="402" spans="1:7" x14ac:dyDescent="0.2">
      <c r="A402" s="1"/>
      <c r="B402" s="1"/>
      <c r="D402" s="1"/>
      <c r="E402" s="1"/>
      <c r="F402" s="1"/>
      <c r="G402" s="1"/>
    </row>
    <row r="403" spans="1:7" x14ac:dyDescent="0.2">
      <c r="A403" s="1"/>
      <c r="B403" s="1"/>
      <c r="D403" s="1"/>
      <c r="E403" s="1"/>
      <c r="F403" s="1"/>
      <c r="G403" s="1"/>
    </row>
    <row r="404" spans="1:7" x14ac:dyDescent="0.2">
      <c r="A404" s="1"/>
      <c r="B404" s="1"/>
      <c r="D404" s="1"/>
      <c r="E404" s="1"/>
      <c r="F404" s="1"/>
      <c r="G404" s="1"/>
    </row>
    <row r="405" spans="1:7" x14ac:dyDescent="0.2">
      <c r="A405" s="1"/>
      <c r="B405" s="1"/>
      <c r="D405" s="1"/>
      <c r="E405" s="1"/>
      <c r="F405" s="1"/>
      <c r="G405" s="1"/>
    </row>
    <row r="406" spans="1:7" x14ac:dyDescent="0.2">
      <c r="B406" s="1"/>
      <c r="D406" s="1"/>
      <c r="E406" s="1"/>
      <c r="F406" s="1"/>
      <c r="G406" s="1"/>
    </row>
    <row r="407" spans="1:7" x14ac:dyDescent="0.2">
      <c r="B407" s="1"/>
      <c r="D407" s="1"/>
      <c r="E407" s="1"/>
      <c r="F407" s="1"/>
      <c r="G407" s="1"/>
    </row>
    <row r="408" spans="1:7" x14ac:dyDescent="0.2">
      <c r="B408" s="1"/>
      <c r="D408" s="1"/>
      <c r="E408" s="1"/>
      <c r="F408" s="1"/>
      <c r="G408" s="1"/>
    </row>
    <row r="413" spans="1:7" x14ac:dyDescent="0.2">
      <c r="B413" s="1"/>
      <c r="D413" s="1"/>
      <c r="E413" s="1"/>
      <c r="F413" s="1"/>
      <c r="G413" s="1"/>
    </row>
    <row r="414" spans="1:7" x14ac:dyDescent="0.2">
      <c r="B414" s="1"/>
      <c r="D414" s="1"/>
      <c r="E414" s="1"/>
      <c r="F414" s="1"/>
      <c r="G414" s="1"/>
    </row>
    <row r="415" spans="1:7" x14ac:dyDescent="0.2">
      <c r="B415" s="1"/>
      <c r="D415" s="1"/>
      <c r="E415" s="1"/>
      <c r="F415" s="1"/>
      <c r="G415" s="1"/>
    </row>
    <row r="416" spans="1:7" x14ac:dyDescent="0.2">
      <c r="B416" s="1"/>
      <c r="D416" s="1"/>
      <c r="E416" s="1"/>
      <c r="F416" s="1"/>
      <c r="G416" s="1"/>
    </row>
    <row r="417" spans="2:7" x14ac:dyDescent="0.2">
      <c r="B417" s="1"/>
      <c r="D417" s="1"/>
      <c r="E417" s="1"/>
      <c r="F417" s="1"/>
      <c r="G417" s="1"/>
    </row>
    <row r="418" spans="2:7" x14ac:dyDescent="0.2">
      <c r="B418" s="1"/>
      <c r="D418" s="1"/>
      <c r="E418" s="1"/>
      <c r="F418" s="1"/>
      <c r="G418" s="1"/>
    </row>
    <row r="419" spans="2:7" x14ac:dyDescent="0.2">
      <c r="B419" s="1"/>
      <c r="D419" s="1"/>
      <c r="E419" s="1"/>
      <c r="F419" s="1"/>
      <c r="G419" s="1"/>
    </row>
    <row r="420" spans="2:7" x14ac:dyDescent="0.2">
      <c r="B420" s="1"/>
      <c r="D420" s="1"/>
      <c r="E420" s="1"/>
      <c r="F420" s="1"/>
      <c r="G420" s="1"/>
    </row>
    <row r="421" spans="2:7" x14ac:dyDescent="0.2">
      <c r="B421" s="1"/>
      <c r="D421" s="1"/>
      <c r="E421" s="1"/>
      <c r="F421" s="1"/>
      <c r="G421" s="1"/>
    </row>
    <row r="422" spans="2:7" x14ac:dyDescent="0.2">
      <c r="B422" s="1"/>
      <c r="D422" s="1"/>
      <c r="E422" s="1"/>
      <c r="F422" s="1"/>
      <c r="G422" s="1"/>
    </row>
    <row r="423" spans="2:7" x14ac:dyDescent="0.2">
      <c r="B423" s="1"/>
      <c r="D423" s="1"/>
      <c r="E423" s="1"/>
      <c r="F423" s="1"/>
      <c r="G423" s="1"/>
    </row>
    <row r="424" spans="2:7" x14ac:dyDescent="0.2">
      <c r="B424" s="1"/>
      <c r="D424" s="1"/>
      <c r="E424" s="1"/>
      <c r="F424" s="1"/>
      <c r="G424" s="1"/>
    </row>
    <row r="425" spans="2:7" x14ac:dyDescent="0.2">
      <c r="B425" s="1"/>
      <c r="D425" s="1"/>
      <c r="E425" s="1"/>
      <c r="F425" s="1"/>
      <c r="G425" s="1"/>
    </row>
    <row r="426" spans="2:7" x14ac:dyDescent="0.2">
      <c r="B426" s="1"/>
      <c r="D426" s="1"/>
      <c r="E426" s="1"/>
      <c r="F426" s="1"/>
      <c r="G426" s="1"/>
    </row>
    <row r="427" spans="2:7" x14ac:dyDescent="0.2">
      <c r="B427" s="1"/>
      <c r="D427" s="1"/>
      <c r="E427" s="1"/>
      <c r="F427" s="1"/>
      <c r="G427" s="1"/>
    </row>
    <row r="428" spans="2:7" x14ac:dyDescent="0.2">
      <c r="B428" s="1"/>
      <c r="D428" s="1"/>
      <c r="E428" s="1"/>
      <c r="F428" s="1"/>
      <c r="G428" s="1"/>
    </row>
    <row r="429" spans="2:7" x14ac:dyDescent="0.2">
      <c r="B429" s="1"/>
      <c r="D429" s="1"/>
      <c r="E429" s="1"/>
      <c r="F429" s="1"/>
      <c r="G429" s="1"/>
    </row>
    <row r="430" spans="2:7" x14ac:dyDescent="0.2">
      <c r="B430" s="1"/>
      <c r="D430" s="1"/>
      <c r="E430" s="1"/>
      <c r="F430" s="1"/>
      <c r="G430" s="1"/>
    </row>
    <row r="431" spans="2:7" x14ac:dyDescent="0.2">
      <c r="B431" s="1"/>
      <c r="D431" s="1"/>
      <c r="E431" s="1"/>
      <c r="F431" s="1"/>
      <c r="G431" s="1"/>
    </row>
    <row r="432" spans="2:7" x14ac:dyDescent="0.2">
      <c r="B432" s="1"/>
      <c r="D432" s="1"/>
      <c r="E432" s="1"/>
      <c r="F432" s="1"/>
      <c r="G432" s="1"/>
    </row>
    <row r="433" spans="2:7" x14ac:dyDescent="0.2">
      <c r="B433" s="1"/>
      <c r="D433" s="1"/>
      <c r="E433" s="1"/>
      <c r="F433" s="1"/>
      <c r="G433" s="1"/>
    </row>
    <row r="434" spans="2:7" x14ac:dyDescent="0.2">
      <c r="B434" s="1"/>
      <c r="D434" s="1"/>
      <c r="E434" s="1"/>
      <c r="F434" s="1"/>
      <c r="G434" s="1"/>
    </row>
    <row r="435" spans="2:7" x14ac:dyDescent="0.2">
      <c r="B435" s="1"/>
      <c r="D435" s="1"/>
      <c r="E435" s="1"/>
      <c r="F435" s="1"/>
      <c r="G435" s="1"/>
    </row>
    <row r="436" spans="2:7" x14ac:dyDescent="0.2">
      <c r="B436" s="1"/>
      <c r="D436" s="1"/>
      <c r="E436" s="1"/>
      <c r="F436" s="1"/>
      <c r="G436" s="1"/>
    </row>
    <row r="437" spans="2:7" x14ac:dyDescent="0.2">
      <c r="B437" s="1"/>
      <c r="D437" s="1"/>
      <c r="E437" s="1"/>
      <c r="F437" s="1"/>
      <c r="G437" s="1"/>
    </row>
    <row r="438" spans="2:7" x14ac:dyDescent="0.2">
      <c r="B438" s="1"/>
      <c r="D438" s="1"/>
      <c r="E438" s="1"/>
      <c r="F438" s="1"/>
      <c r="G438" s="1"/>
    </row>
    <row r="439" spans="2:7" x14ac:dyDescent="0.2">
      <c r="B439" s="1"/>
      <c r="D439" s="1"/>
      <c r="E439" s="1"/>
      <c r="F439" s="1"/>
      <c r="G439" s="1"/>
    </row>
    <row r="440" spans="2:7" x14ac:dyDescent="0.2">
      <c r="B440" s="1"/>
      <c r="D440" s="1"/>
      <c r="E440" s="1"/>
      <c r="F440" s="1"/>
      <c r="G440" s="1"/>
    </row>
  </sheetData>
  <mergeCells count="9">
    <mergeCell ref="K2:O2"/>
    <mergeCell ref="P2:R2"/>
    <mergeCell ref="S2:S3"/>
    <mergeCell ref="T2:T3"/>
    <mergeCell ref="A1:H1"/>
    <mergeCell ref="A2:A3"/>
    <mergeCell ref="B2:B3"/>
    <mergeCell ref="C2:C3"/>
    <mergeCell ref="D2:H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D8123-F85E-4887-8B0D-3DF76A9AD4EB}">
  <ds:schemaRefs>
    <ds:schemaRef ds:uri="http://purl.org/dc/terms/"/>
    <ds:schemaRef ds:uri="http://schemas.microsoft.com/office/2006/documentManagement/types"/>
    <ds:schemaRef ds:uri="9b75d5ef-9f4b-4445-abe8-84a77c292844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76738E-F61E-4E90-94FB-B9A04FA7C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59B27-F5EF-4AC4-BE42-9E2DD5835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3 korrust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Kristel Kesküla</cp:lastModifiedBy>
  <cp:lastPrinted>2015-02-25T13:05:50Z</cp:lastPrinted>
  <dcterms:created xsi:type="dcterms:W3CDTF">1996-10-14T23:33:28Z</dcterms:created>
  <dcterms:modified xsi:type="dcterms:W3CDTF">2015-05-06T08:05:05Z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